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ink/ink1.xml" ContentType="application/inkml+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Users/fukudatakumima/Desktop/Webシステム自作/"/>
    </mc:Choice>
  </mc:AlternateContent>
  <xr:revisionPtr revIDLastSave="0" documentId="13_ncr:1_{45C3CB7A-443A-DC47-B733-EA1917D42175}" xr6:coauthVersionLast="47" xr6:coauthVersionMax="47" xr10:uidLastSave="{00000000-0000-0000-0000-000000000000}"/>
  <bookViews>
    <workbookView xWindow="0" yWindow="500" windowWidth="27160" windowHeight="16120" activeTab="6" xr2:uid="{BD110106-7C8E-7C48-8C54-DD49AD8E4D9E}"/>
  </bookViews>
  <sheets>
    <sheet name="画面遷移・仕様図" sheetId="1" r:id="rId1"/>
    <sheet name="画面一覧" sheetId="5" r:id="rId2"/>
    <sheet name="DB関係" sheetId="2" r:id="rId3"/>
    <sheet name="参考資料" sheetId="24" r:id="rId4"/>
    <sheet name="フォルダ構造、MVC関連" sheetId="3" r:id="rId5"/>
    <sheet name="共通ルール０１" sheetId="4" r:id="rId6"/>
    <sheet name="共通ルール０２" sheetId="7" r:id="rId7"/>
    <sheet name="ログイン画面" sheetId="6" r:id="rId8"/>
    <sheet name="新規登録画面" sheetId="8" r:id="rId9"/>
    <sheet name="登録編集画面" sheetId="9" r:id="rId10"/>
    <sheet name="ホーム画面" sheetId="10" r:id="rId11"/>
    <sheet name="食材選択画面" sheetId="13" r:id="rId12"/>
    <sheet name="レシピ登録画面" sheetId="14" r:id="rId13"/>
    <sheet name="レシピ一覧画面" sheetId="15" r:id="rId14"/>
    <sheet name="レシピ詳細画面" sheetId="16" r:id="rId15"/>
    <sheet name="食材選択編集画面 " sheetId="18" r:id="rId16"/>
    <sheet name="レシピ編集画面 " sheetId="19" r:id="rId17"/>
    <sheet name="レシピツイート画面" sheetId="20" r:id="rId18"/>
    <sheet name="管理者ホーム画面" sheetId="21" r:id="rId19"/>
    <sheet name="食材登録画面" sheetId="22" r:id="rId20"/>
    <sheet name="食材編集画面" sheetId="23"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49" i="24" l="1"/>
  <c r="F50" i="24"/>
  <c r="D50" i="24"/>
  <c r="D49" i="24"/>
  <c r="F48" i="24"/>
  <c r="D48" i="24"/>
  <c r="D35" i="24"/>
  <c r="F37" i="24" s="1"/>
  <c r="D10" i="23"/>
  <c r="D9" i="23"/>
  <c r="D8" i="23"/>
  <c r="D10" i="22"/>
  <c r="D9" i="22"/>
  <c r="D8" i="22"/>
  <c r="D10" i="21"/>
  <c r="D9" i="21"/>
  <c r="D8" i="21"/>
  <c r="D10" i="20"/>
  <c r="D9" i="20"/>
  <c r="D8" i="20"/>
  <c r="D10" i="19"/>
  <c r="D9" i="19"/>
  <c r="D8" i="19"/>
  <c r="D10" i="18"/>
  <c r="D9" i="18"/>
  <c r="D8" i="18"/>
  <c r="D10" i="16"/>
  <c r="D9" i="16"/>
  <c r="D8"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<sst xmlns="http://schemas.openxmlformats.org/spreadsheetml/2006/main" count="1946" uniqueCount="757">
  <si>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</si>
  <si>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</si>
  <si>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</si>
  <si>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</si>
  <si>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</si>
  <si>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</si>
  <si>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</si>
  <si>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</si>
  <si>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</si>
  <si>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</si>
  <si>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</si>
  <si>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</si>
  <si>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</si>
  <si>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</si>
  <si>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</si>
  <si>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</si>
  <si>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</si>
  <si>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</si>
  <si>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</si>
  <si>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ログインヘッダー適用</t>
    <rPh sb="8" eb="10">
      <t>テキヨウ</t>
    </rPh>
    <phoneticPr fontId="1"/>
  </si>
  <si>
    <t>ヘッダー適用</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</si>
  <si>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</si>
  <si>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</si>
  <si>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</si>
  <si>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</si>
  <si>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</si>
  <si>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</si>
  <si>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</si>
  <si>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</si>
  <si>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</si>
  <si>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</si>
  <si>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</si>
  <si>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</si>
  <si>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</si>
  <si>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</si>
  <si>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</si>
  <si>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</si>
  <si>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</si>
  <si>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</si>
  <si>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</si>
  <si>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</si>
  <si>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</si>
  <si>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</si>
  <si>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</si>
  <si>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</si>
  <si>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</si>
  <si>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</si>
  <si>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</si>
  <si>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</si>
  <si>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</si>
  <si>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</si>
  <si>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</si>
  <si>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</si>
  <si>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</si>
  <si>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</si>
  <si>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</si>
  <si>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</si>
  <si>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</si>
  <si>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</si>
  <si>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</si>
  <si>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</si>
  <si>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</si>
  <si>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</si>
  <si>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</si>
  <si>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</si>
  <si>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</si>
  <si>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</si>
  <si>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</si>
  <si>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</si>
  <si>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</si>
  <si>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</si>
  <si>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</si>
  <si>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</si>
  <si>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</si>
  <si>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</si>
  <si>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</si>
  <si>
    <t>created_at</t>
    <phoneticPr fontId="1"/>
  </si>
  <si>
    <t>updated_at</t>
  </si>
  <si>
    <t>updated_at</t>
    <phoneticPr fontId="1"/>
  </si>
  <si>
    <t>DB構造・構成要素</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</si>
  <si>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</si>
  <si>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</si>
  <si>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</si>
  <si>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</si>
  <si>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</si>
  <si>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</si>
  <si>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</si>
  <si>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</si>
  <si>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</si>
  <si>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</si>
  <si>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</si>
  <si>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</si>
  <si>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</si>
  <si>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</si>
  <si>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</si>
  <si>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</si>
  <si>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</si>
  <si>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</si>
  <si>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</si>
  <si>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</si>
  <si>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</si>
  <si>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</si>
  <si>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</si>
  <si>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</si>
  <si>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</si>
  <si>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</si>
  <si>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</si>
  <si>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</si>
  <si>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</si>
  <si>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</si>
  <si>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</si>
  <si>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</si>
  <si>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</si>
  <si>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</si>
  <si>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</si>
  <si>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</si>
  <si>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</si>
  <si>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</si>
  <si>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</si>
  <si>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</si>
  <si>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</si>
  <si>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</si>
  <si>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</si>
  <si>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</si>
  <si>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</si>
  <si>
    <t>carbohydrate</t>
    <phoneticPr fontId="1"/>
  </si>
  <si>
    <t>protain</t>
  </si>
  <si>
    <t>protain</t>
    <phoneticPr fontId="1"/>
  </si>
  <si>
    <t>fat</t>
  </si>
  <si>
    <t>fat</t>
    <phoneticPr fontId="1"/>
  </si>
  <si>
    <t>image</t>
  </si>
  <si>
    <t>image</t>
    <phoneticPr fontId="1"/>
  </si>
  <si>
    <t>general_weight</t>
  </si>
  <si>
    <t>general_weight</t>
    <phoneticPr fontId="1"/>
  </si>
  <si>
    <t>unit</t>
  </si>
  <si>
    <t>unit</t>
    <phoneticPr fontId="1"/>
  </si>
  <si>
    <t>VARCHAR</t>
    <phoneticPr fontId="1"/>
  </si>
  <si>
    <t>一単位あたりのg</t>
    <rPh sb="0" eb="3">
      <t>イチタn</t>
    </rPh>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</si>
  <si>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</si>
  <si>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</si>
  <si>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</si>
  <si>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</si>
  <si>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</si>
  <si>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</si>
  <si>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</si>
  <si>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category</t>
    <phoneticPr fontId="1"/>
  </si>
  <si>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</si>
  <si>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</si>
  <si>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</si>
  <si>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</si>
  <si>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</si>
  <si>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</si>
  <si>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</si>
  <si>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</si>
  <si>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</si>
  <si>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</si>
  <si>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</si>
  <si>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</si>
  <si>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</si>
  <si>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いいね数</t>
    <rPh sb="3" eb="4">
      <t>スウ</t>
    </rPh>
    <phoneticPr fontId="1"/>
  </si>
  <si>
    <t>ER図</t>
    <rPh sb="2" eb="3">
      <t xml:space="preserve">ズ </t>
    </rPh>
    <phoneticPr fontId="1"/>
  </si>
  <si>
    <t>users</t>
    <phoneticPr fontId="1"/>
  </si>
  <si>
    <t>weights</t>
    <phoneticPr fontId="1"/>
  </si>
  <si>
    <t>likes</t>
    <phoneticPr fontId="1"/>
  </si>
  <si>
    <t>recipes</t>
    <phoneticPr fontId="1"/>
  </si>
  <si>
    <t>recipes_details</t>
    <phoneticPr fontId="1"/>
  </si>
  <si>
    <t>foods</t>
    <phoneticPr fontId="1"/>
  </si>
  <si>
    <t>controller</t>
    <phoneticPr fontId="1"/>
  </si>
  <si>
    <t>index</t>
    <phoneticPr fontId="1"/>
  </si>
  <si>
    <t>selection</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</si>
  <si>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</si>
  <si>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</si>
  <si>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</si>
  <si>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</si>
  <si>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</si>
  <si>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</si>
  <si>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</si>
  <si>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</si>
  <si>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ログイン[l-1]</t>
    <phoneticPr fontId="1"/>
  </si>
  <si>
    <t>新規登録[l-2]</t>
    <rPh sb="0" eb="4">
      <t>シンキ</t>
    </rPh>
    <phoneticPr fontId="1"/>
  </si>
  <si>
    <t>栄養計算サイト[h-1]</t>
    <rPh sb="0" eb="4">
      <t>エイヨウ</t>
    </rPh>
    <phoneticPr fontId="1"/>
  </si>
  <si>
    <t>食材選択[h-2]</t>
    <rPh sb="2" eb="4">
      <t>センタク</t>
    </rPh>
    <phoneticPr fontId="1"/>
  </si>
  <si>
    <t>レシピ一覧[h-3]</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</si>
  <si>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</si>
  <si>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</si>
  <si>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</si>
  <si>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</si>
  <si>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</si>
  <si>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</si>
  <si>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</si>
  <si>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</si>
  <si>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</si>
  <si>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</si>
  <si>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編集[5-1]</t>
    <rPh sb="0" eb="2">
      <t>ヘンシュウ</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</si>
  <si>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</si>
  <si>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</si>
  <si>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</si>
  <si>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</si>
  <si>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</si>
  <si>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</si>
  <si>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</si>
  <si>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</si>
  <si>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</si>
  <si>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</si>
  <si>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</si>
  <si>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</si>
  <si>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</si>
  <si>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</si>
  <si>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</si>
  <si>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</si>
  <si>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</si>
  <si>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</si>
  <si>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</si>
  <si>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</si>
  <si>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</si>
  <si>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</si>
  <si>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</si>
  <si>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</si>
  <si>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</si>
  <si>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</si>
  <si>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5-2</t>
    <phoneticPr fontId="1"/>
  </si>
  <si>
    <t>createLike</t>
    <phoneticPr fontId="1"/>
  </si>
  <si>
    <t>destoryLike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</si>
  <si>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</si>
  <si>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</si>
  <si>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</si>
  <si>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</si>
  <si>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</si>
  <si>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</si>
  <si>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</si>
  <si>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</si>
  <si>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destoryFood</t>
    <phoneticPr fontId="1"/>
  </si>
  <si>
    <t>change</t>
    <phoneticPr fontId="1"/>
  </si>
  <si>
    <t>myrecipe</t>
    <phoneticPr fontId="1"/>
  </si>
  <si>
    <t>removeRecipe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</si>
  <si>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</si>
  <si>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</si>
  <si>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</si>
  <si>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</si>
  <si>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</si>
  <si>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</si>
  <si>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</si>
  <si>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</si>
  <si>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</si>
  <si>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</si>
  <si>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</si>
  <si>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</si>
  <si>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</si>
  <si>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</si>
  <si>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</si>
  <si>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</si>
  <si>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</si>
  <si>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</si>
  <si>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</si>
  <si>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/selection</t>
    <phoneticPr fontId="1"/>
  </si>
  <si>
    <t>/add_food/{id}</t>
    <phoneticPr fontId="1"/>
  </si>
  <si>
    <t>/remove_food/{id}</t>
    <phoneticPr fontId="1"/>
  </si>
  <si>
    <t>/register/{id}</t>
    <phoneticPr fontId="1"/>
  </si>
  <si>
    <t>/change/{id}</t>
    <phoneticPr fontId="1"/>
  </si>
  <si>
    <t>/register</t>
    <phoneticPr fontId="1"/>
  </si>
  <si>
    <t>/recipe/detail/{id}</t>
    <phoneticPr fontId="1"/>
  </si>
  <si>
    <t>/recipe</t>
    <phoneticPr fontId="1"/>
  </si>
  <si>
    <t>/recipe/edit/{id}</t>
    <phoneticPr fontId="1"/>
  </si>
  <si>
    <t>/myrecipe</t>
    <phoneticPr fontId="1"/>
  </si>
  <si>
    <t>/recipe/remove{id}</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</si>
  <si>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</si>
  <si>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</si>
  <si>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</si>
  <si>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</si>
  <si>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</si>
  <si>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</si>
  <si>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</si>
  <si>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</si>
  <si>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</si>
  <si>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</si>
  <si>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</si>
  <si>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</si>
  <si>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</si>
  <si>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</si>
  <si>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</si>
  <si>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</si>
  <si>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</si>
  <si>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</si>
  <si>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</si>
  <si>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</si>
  <si>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</si>
  <si>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</si>
  <si>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</si>
  <si>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</si>
  <si>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</si>
  <si>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</si>
  <si>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</si>
  <si>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</si>
  <si>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</si>
  <si>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</si>
  <si>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</si>
  <si>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</si>
  <si>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</si>
  <si>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</si>
  <si>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</si>
  <si>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</si>
  <si>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</si>
  <si>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</si>
  <si>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</si>
  <si>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</si>
  <si>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</si>
  <si>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</si>
  <si>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</si>
  <si>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</si>
  <si>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</si>
  <si>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</si>
  <si>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</si>
  <si>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</si>
  <si>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</si>
  <si>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</si>
  <si>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</si>
  <si>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</si>
  <si>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</si>
  <si>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食材選択画面</t>
    <rPh sb="0" eb="6">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</si>
  <si>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</si>
  <si>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</si>
  <si>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</si>
  <si>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</si>
  <si>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</si>
  <si>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</si>
  <si>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</si>
  <si>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</si>
  <si>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</si>
  <si>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</si>
  <si>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</si>
  <si>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</si>
  <si>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</si>
  <si>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</si>
  <si>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</si>
  <si>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</si>
  <si>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</si>
  <si>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</si>
  <si>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</si>
  <si>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</si>
  <si>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</si>
  <si>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</si>
  <si>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</si>
  <si>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</si>
  <si>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</si>
  <si>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</si>
  <si>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</si>
  <si>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</si>
  <si>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</si>
  <si>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</si>
  <si>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</si>
  <si>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</si>
  <si>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</si>
  <si>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</si>
  <si>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</si>
  <si>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</si>
  <si>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</si>
  <si>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</si>
  <si>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</si>
  <si>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</si>
  <si>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</si>
  <si>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</si>
  <si>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</si>
  <si>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</si>
  <si>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</si>
  <si>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</si>
  <si>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</si>
  <si>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</si>
  <si>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</si>
  <si>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</si>
  <si>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S-05-01</t>
    <phoneticPr fontId="1"/>
  </si>
  <si>
    <t>S-06-01</t>
  </si>
  <si>
    <t>S-06-01</t>
    <phoneticPr fontId="1"/>
  </si>
  <si>
    <t>S-21-01</t>
  </si>
  <si>
    <t>S-21-01</t>
    <phoneticPr fontId="1"/>
  </si>
  <si>
    <t>S-22-01</t>
  </si>
  <si>
    <t>S-22-01</t>
    <phoneticPr fontId="1"/>
  </si>
  <si>
    <t>S-20-01</t>
  </si>
  <si>
    <t>S-20-01</t>
    <phoneticPr fontId="1"/>
  </si>
  <si>
    <t>食品選択画面</t>
    <rPh sb="0" eb="6">
      <t>ショク</t>
    </rPh>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</si>
  <si>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</si>
  <si>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</si>
  <si>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</si>
  <si>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</si>
  <si>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</si>
  <si>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</si>
  <si>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料理に使った食材や量をを選択するための画面。</t>
    <rPh sb="9" eb="10">
      <t>リョウ</t>
    </rPh>
    <rPh sb="12" eb="14">
      <t>リョウ</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</si>
  <si>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</si>
  <si>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</si>
  <si>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</si>
  <si>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</si>
  <si>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サイトを利用しているユーザーが登録したレシピの一覧を表示するための画面。</t>
    <rPh sb="15" eb="16">
      <t>トウロク</t>
    </rPh>
    <rPh sb="26" eb="28">
      <t>ヒョウジス</t>
    </rPh>
    <phoneticPr fontId="1"/>
  </si>
  <si>
    <t>サイトを利用しているユーザーが登録したレシピの詳細を表示するための画面。</t>
    <rPh sb="0" eb="2">
      <t>トウロク</t>
    </rPh>
    <rPh sb="11" eb="13">
      <t>ヒョウジス</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</si>
  <si>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</si>
  <si>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</si>
  <si>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</si>
  <si>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</si>
  <si>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</si>
  <si>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最下部までスクロール時</t>
    <rPh sb="0" eb="3">
      <t>サイカブ</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</si>
  <si>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</si>
  <si>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</si>
  <si>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</si>
  <si>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</si>
  <si>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</si>
  <si>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新しいレシピを作成[2-5]</t>
    <rPh sb="0" eb="1">
      <t>アタラシ</t>
    </rPh>
    <rPh sb="7" eb="9">
      <t>サクセイ</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</si>
  <si>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</si>
  <si>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</si>
  <si>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</si>
  <si>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</si>
  <si>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</si>
  <si>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</si>
  <si>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レシピ登録画面や移動</t>
    <phoneticPr fontId="1"/>
  </si>
  <si>
    <t>レシピを登録</t>
    <rPh sb="0" eb="3">
      <t>レシピヲトウロク</t>
    </rPh>
    <phoneticPr fontId="1"/>
  </si>
  <si>
    <t>並び替え機能</t>
    <rPh sb="0" eb="1">
      <t>ナラビ</t>
    </rPh>
    <phoneticPr fontId="1"/>
  </si>
  <si>
    <t>recipeテーブルに新しいレシピを作成</t>
    <rPh sb="11" eb="12">
      <t>アタラシイル</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</si>
  <si>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</si>
  <si>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</si>
  <si>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</si>
  <si>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</si>
  <si>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</si>
  <si>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</si>
  <si>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</si>
  <si>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</si>
  <si>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</si>
  <si>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</si>
  <si>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</si>
  <si>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</si>
  <si>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</si>
  <si>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recipe_edit/register</t>
    <phoneticPr fontId="1"/>
  </si>
  <si>
    <t>S-05-02</t>
  </si>
  <si>
    <t>編集[5-2]</t>
    <rPh sb="0" eb="2">
      <t>ヘンシュウ</t>
    </rPh>
    <phoneticPr fontId="1"/>
  </si>
  <si>
    <t>ツイート[5-3]</t>
    <phoneticPr fontId="1"/>
  </si>
  <si>
    <t>5-3</t>
    <phoneticPr fontId="1"/>
  </si>
  <si>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</si>
  <si>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</si>
  <si>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</si>
  <si>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食材選択編集画面</t>
    <rPh sb="0" eb="4">
      <t>ショク</t>
    </rPh>
    <phoneticPr fontId="1"/>
  </si>
  <si>
    <t>ログインユーザーが選択した食材を編集するための画面。</t>
    <rPh sb="0" eb="1">
      <t>ログインユーザーガ</t>
    </rPh>
    <rPh sb="9" eb="11">
      <t>センタク</t>
    </rPh>
    <rPh sb="13" eb="15">
      <t>ショクズ</t>
    </rPh>
    <rPh sb="16" eb="18">
      <t>ヘンシュウ</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</si>
  <si>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</si>
  <si>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</si>
  <si>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</si>
  <si>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</si>
  <si>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送信[1-3]</t>
    <rPh sb="0" eb="2">
      <t>ソウシn</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</si>
  <si>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</si>
  <si>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</si>
  <si>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</si>
  <si>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</si>
  <si>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</si>
  <si>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</si>
  <si>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ログインユーザー</t>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</si>
  <si>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</si>
  <si>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</si>
  <si>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</si>
  <si>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</si>
  <si>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</si>
  <si>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</si>
  <si>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</si>
  <si>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低い:1 普通:2 高い:3</t>
    <rPh sb="0" eb="1">
      <t>ヒクイ</t>
    </rPh>
    <rPh sb="5" eb="7">
      <t>フツウ</t>
    </rPh>
    <rPh sb="10" eb="11">
      <t>タカイ</t>
    </rPh>
    <phoneticPr fontId="1"/>
  </si>
  <si>
    <t>weight</t>
    <phoneticPr fontId="1"/>
  </si>
  <si>
    <t>体重</t>
    <rPh sb="0" eb="2">
      <t>タイジュウ</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</si>
  <si>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</si>
  <si>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</si>
  <si>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</si>
  <si>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</si>
  <si>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</si>
  <si>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</si>
  <si>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</si>
  <si>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</si>
  <si>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</si>
  <si>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</si>
  <si>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</si>
  <si>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</si>
  <si>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</si>
  <si>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</si>
  <si>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</si>
  <si>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</si>
  <si>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</si>
  <si>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</si>
  <si>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</si>
  <si>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</si>
  <si>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</si>
  <si>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</si>
  <si>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</si>
  <si>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</si>
  <si>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</si>
  <si>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</si>
  <si>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</si>
  <si>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</si>
  <si>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</si>
  <si>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</si>
  <si>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</si>
  <si>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</si>
  <si>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</si>
  <si>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</si>
  <si>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</si>
  <si>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ユーザー情報編集[h-4]</t>
    <rPh sb="4" eb="6">
      <t>ジョウホウ</t>
    </rPh>
    <rPh sb="6" eb="8">
      <t>ヘンシュウ</t>
    </rPh>
    <phoneticPr fontId="1"/>
  </si>
  <si>
    <t>管理者画面[h-5]</t>
    <rPh sb="0" eb="5">
      <t>カンリシャガム</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</si>
  <si>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</si>
  <si>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</si>
  <si>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</si>
  <si>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</si>
  <si>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</si>
  <si>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</si>
  <si>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</si>
  <si>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</si>
  <si>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</si>
  <si>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</si>
  <si>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食材選択画面へ移動する</t>
    <rPh sb="0" eb="6">
      <t>ショクズ</t>
    </rPh>
    <phoneticPr fontId="1"/>
  </si>
  <si>
    <t>レシピ一覧画面へ移動する</t>
    <phoneticPr fontId="1"/>
  </si>
  <si>
    <t>登録編集画面へ移動する</t>
    <rPh sb="0" eb="6">
      <t>トウロク</t>
    </rPh>
    <phoneticPr fontId="1"/>
  </si>
  <si>
    <t>管理者画面へ移動する</t>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</si>
  <si>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</si>
  <si>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</si>
  <si>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</si>
  <si>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</si>
  <si>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</si>
  <si>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　→メールアドレス、パスワードを認証してホーム画面へ移動します。</t>
    <rPh sb="16" eb="18">
      <t>ニンショウ</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</si>
  <si>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</si>
  <si>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</si>
  <si>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</si>
  <si>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</si>
  <si>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</si>
  <si>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</si>
  <si>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</si>
  <si>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</si>
  <si>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</si>
  <si>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</si>
  <si>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</si>
  <si>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</si>
  <si>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</si>
  <si>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　→間違っていれば本ページにリダイレクトします。</t>
    <rPh sb="2" eb="4">
      <t>マチガッテ</t>
    </rPh>
    <rPh sb="9" eb="10">
      <t>ホn</t>
    </rPh>
    <phoneticPr fontId="1"/>
  </si>
  <si>
    <t>ログインを実行するボタン</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</si>
  <si>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</si>
  <si>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</si>
  <si>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</si>
  <si>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</si>
  <si>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</si>
  <si>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</si>
  <si>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</si>
  <si>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</si>
  <si>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</si>
  <si>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</si>
  <si>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</si>
  <si>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</si>
  <si>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</si>
  <si>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</si>
  <si>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</si>
  <si>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</si>
  <si>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</si>
  <si>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</si>
  <si>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</si>
  <si>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6. 送信ボタンを押下します。</t>
    <rPh sb="3" eb="5">
      <t>ソウシn</t>
    </rPh>
    <rPh sb="9" eb="11">
      <t>オウカ</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</si>
  <si>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</si>
  <si>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</si>
  <si>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</si>
  <si>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</si>
  <si>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</si>
  <si>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</si>
  <si>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</si>
  <si>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</si>
  <si>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身体運動レベルを入力するテキストボックス</t>
    <rPh sb="0" eb="1">
      <t>シンタイ</t>
    </rPh>
    <rPh sb="8" eb="10">
      <t>ニュウリョクス</t>
    </rPh>
    <phoneticPr fontId="1"/>
  </si>
  <si>
    <t>ユーザ情報を更新し、ホーム画面へ移動</t>
    <rPh sb="0" eb="1">
      <t>ユーザジョウホウ</t>
    </rPh>
    <rPh sb="6" eb="8">
      <t>コウシn</t>
    </rPh>
    <rPh sb="13" eb="15">
      <t>ガメn</t>
    </rPh>
    <phoneticPr fontId="1"/>
  </si>
  <si>
    <t>ユーザ情報を登録し、ホーム画面へ移動</t>
    <rPh sb="0" eb="1">
      <t>ユーザジョウホウ</t>
    </rPh>
    <rPh sb="16" eb="18">
      <t>イドウス</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</si>
  <si>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</si>
  <si>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</si>
  <si>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</si>
  <si>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</si>
  <si>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</si>
  <si>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</si>
  <si>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</si>
  <si>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</si>
  <si>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</si>
  <si>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ユーザ情報から計算し目標値を表示
詳細については参考資料に記述</t>
    <rPh sb="7" eb="9">
      <t>ケイサn</t>
    </rPh>
    <rPh sb="10" eb="13">
      <t>モクヒョウ</t>
    </rPh>
    <rPh sb="14" eb="16">
      <t>ヒョウ</t>
    </rPh>
    <rPh sb="17" eb="19">
      <t>ショウサイニツ</t>
    </rPh>
    <rPh sb="24" eb="28">
      <t>サンコウ</t>
    </rPh>
    <rPh sb="29" eb="31">
      <t>キジュツ</t>
    </rPh>
    <phoneticPr fontId="1"/>
  </si>
  <si>
    <t>ユーザー情報を入力するテキストボックス、リストボックス。</t>
    <phoneticPr fontId="1"/>
  </si>
  <si>
    <t>並び替え</t>
    <rPh sb="0" eb="1">
      <t>ナラビカエ</t>
    </rPh>
    <phoneticPr fontId="1"/>
  </si>
  <si>
    <t>食材のジャンルによって表示する食材を切り替える</t>
    <rPh sb="0" eb="2">
      <t>ショク</t>
    </rPh>
    <rPh sb="11" eb="13">
      <t>ヒョウ</t>
    </rPh>
    <phoneticPr fontId="1"/>
  </si>
  <si>
    <t>検索</t>
    <rPh sb="0" eb="2">
      <t>ケンサ</t>
    </rPh>
    <phoneticPr fontId="1"/>
  </si>
  <si>
    <t>検索ワードによって表示する食材を切り替える</t>
    <rPh sb="0" eb="2">
      <t>ケンサク</t>
    </rPh>
    <rPh sb="9" eb="11">
      <t>ヒョウ</t>
    </rPh>
    <phoneticPr fontId="1"/>
  </si>
  <si>
    <t>追加</t>
    <rPh sb="0" eb="2">
      <t>ツイカ</t>
    </rPh>
    <phoneticPr fontId="1"/>
  </si>
  <si>
    <t>食材を右側のリストに追加する</t>
    <rPh sb="0" eb="1">
      <t>ショク</t>
    </rPh>
    <rPh sb="3" eb="5">
      <t>ミギ</t>
    </rPh>
    <rPh sb="10" eb="12">
      <t>ツイカ</t>
    </rPh>
    <phoneticPr fontId="1"/>
  </si>
  <si>
    <t>食材情報</t>
    <rPh sb="0" eb="4">
      <t>ショク</t>
    </rPh>
    <phoneticPr fontId="1"/>
  </si>
  <si>
    <t>テキストボックス</t>
  </si>
  <si>
    <t>⑦、⑧で入力した量に対する栄養素の量を表示</t>
    <rPh sb="4" eb="6">
      <t>ニュウリョク</t>
    </rPh>
    <rPh sb="8" eb="9">
      <t>リョウ</t>
    </rPh>
    <rPh sb="13" eb="16">
      <t>エイヨウ</t>
    </rPh>
    <rPh sb="17" eb="18">
      <t>リョウ</t>
    </rPh>
    <rPh sb="19" eb="21">
      <t>ヒョウ</t>
    </rPh>
    <phoneticPr fontId="1"/>
  </si>
  <si>
    <t>追加削除</t>
    <rPh sb="0" eb="1">
      <t>ツイカ</t>
    </rPh>
    <rPh sb="2" eb="4">
      <t>サクゼィオ</t>
    </rPh>
    <phoneticPr fontId="1"/>
  </si>
  <si>
    <t>リストに入れた食材を元に戻す。</t>
    <rPh sb="7" eb="9">
      <t>ショクザイヲ</t>
    </rPh>
    <rPh sb="10" eb="11">
      <t>モトニモドル</t>
    </rPh>
    <phoneticPr fontId="1"/>
  </si>
  <si>
    <t>指定</t>
    <rPh sb="0" eb="2">
      <t>シテイ</t>
    </rPh>
    <phoneticPr fontId="1"/>
  </si>
  <si>
    <t>食材の量を個数とgどちらで選択するか決める</t>
    <rPh sb="5" eb="7">
      <t>コスウ</t>
    </rPh>
    <rPh sb="13" eb="15">
      <t>センタク</t>
    </rPh>
    <rPh sb="18" eb="19">
      <t>キメル</t>
    </rPh>
    <phoneticPr fontId="1"/>
  </si>
  <si>
    <t>個数</t>
    <rPh sb="0" eb="2">
      <t>コスウ</t>
    </rPh>
    <phoneticPr fontId="1"/>
  </si>
  <si>
    <t>グラム</t>
  </si>
  <si>
    <t>グラムを入力するテキストボックス</t>
  </si>
  <si>
    <t>個数を入力するテキストボックス</t>
    <rPh sb="0" eb="2">
      <t>コスウ</t>
    </rPh>
    <rPh sb="3" eb="5">
      <t>ニュウリョク</t>
    </rPh>
    <phoneticPr fontId="1"/>
  </si>
  <si>
    <t>1. リストに入れたい食材を探す。</t>
    <rPh sb="11" eb="13">
      <t>ショクザイ</t>
    </rPh>
    <rPh sb="14" eb="15">
      <t xml:space="preserve">サガス </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</si>
  <si>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</si>
  <si>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</si>
  <si>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</si>
  <si>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</si>
  <si>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</si>
  <si>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</si>
  <si>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</si>
  <si>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</si>
  <si>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</si>
  <si>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</si>
  <si>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</si>
  <si>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</si>
  <si>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</si>
  <si>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</si>
  <si>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</si>
  <si>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5. 「レシピ登録画面へ」ボタンを押下します。</t>
    <rPh sb="17" eb="19">
      <t>オウカ</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</si>
  <si>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</si>
  <si>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</si>
  <si>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</si>
  <si>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</si>
  <si>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</si>
  <si>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</si>
  <si>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</si>
  <si>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</si>
  <si>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</si>
  <si>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</si>
  <si>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レシピの栄養素と目標値を表示</t>
    <rPh sb="0" eb="1">
      <t>レシピノ</t>
    </rPh>
    <rPh sb="4" eb="7">
      <t>エイヨウ</t>
    </rPh>
    <rPh sb="8" eb="11">
      <t>モクヒョウ</t>
    </rPh>
    <rPh sb="12" eb="14">
      <t>ヒョウ</t>
    </rPh>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</si>
  <si>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</si>
  <si>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</si>
  <si>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</si>
  <si>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</si>
  <si>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</si>
  <si>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</si>
  <si>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</si>
  <si>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</si>
  <si>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</si>
  <si>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</si>
  <si>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</si>
  <si>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自分の登録したレシピのみ表示するためのボタン</t>
    <rPh sb="0" eb="2">
      <t>ジブンノテ</t>
    </rPh>
    <rPh sb="12" eb="14">
      <t>ヒョウジス</t>
    </rPh>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</si>
  <si>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</si>
  <si>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</si>
  <si>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</si>
  <si>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</si>
  <si>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</si>
  <si>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</si>
  <si>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</si>
  <si>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</si>
  <si>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</si>
  <si>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</si>
  <si>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レシピ詳細画面へ移動する</t>
    <rPh sb="8" eb="10">
      <t>イドウ</t>
    </rPh>
    <phoneticPr fontId="1"/>
  </si>
  <si>
    <t>レシピを消去する</t>
    <phoneticPr fontId="1"/>
  </si>
  <si>
    <t>レシピ編集画面へ移動する</t>
    <rPh sb="8" eb="10">
      <t>イドウ</t>
    </rPh>
    <phoneticPr fontId="1"/>
  </si>
  <si>
    <t>自分と登録したレシピのみ表示する</t>
    <rPh sb="0" eb="2">
      <t>ジブn</t>
    </rPh>
    <rPh sb="12" eb="14">
      <t>ヒョウ</t>
    </rPh>
    <phoneticPr fontId="1"/>
  </si>
  <si>
    <t>レシピツイート画面へ移動する</t>
    <rPh sb="10" eb="12">
      <t>イドウ</t>
    </rPh>
    <phoneticPr fontId="1"/>
  </si>
  <si>
    <t>レシピにいいねをする</t>
    <phoneticPr fontId="1"/>
  </si>
  <si>
    <t>1. 自分の作成したレシピのみ表示したい場合は「Myレシピ」を押下します。</t>
    <rPh sb="3" eb="5">
      <t>ジブンノス</t>
    </rPh>
    <rPh sb="31" eb="33">
      <t>オウカス</t>
    </rPh>
    <phoneticPr fontId="1"/>
  </si>
  <si>
    <t>レシピ登録画面へ</t>
    <phoneticPr fontId="1"/>
  </si>
  <si>
    <t>レシピ登録画面は移動</t>
    <phoneticPr fontId="1"/>
  </si>
  <si>
    <t>一つ前のページに移動</t>
    <rPh sb="0" eb="1">
      <t>ヒトツマエ</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</si>
  <si>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</si>
  <si>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</si>
  <si>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</si>
  <si>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</si>
  <si>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</si>
  <si>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</si>
  <si>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</si>
  <si>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</si>
  <si>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一つ前のページに移動する</t>
    <rPh sb="2" eb="3">
      <t>ヒトツマエ</t>
    </rPh>
    <phoneticPr fontId="1"/>
  </si>
  <si>
    <t>レシピをツイートする</t>
    <phoneticPr fontId="1"/>
  </si>
  <si>
    <t>1. コメントを入力します。</t>
    <phoneticPr fontId="1"/>
  </si>
  <si>
    <t>2. 「レシピをツイート」ボタンを押下します。</t>
    <rPh sb="3" eb="4">
      <t>「」</t>
    </rPh>
    <rPh sb="17" eb="19">
      <t>オウカ</t>
    </rPh>
    <phoneticPr fontId="1"/>
  </si>
  <si>
    <t>　→レシピをツイートする。</t>
    <phoneticPr fontId="1"/>
  </si>
  <si>
    <t>食材編集画面へ移動</t>
    <rPh sb="0" eb="1">
      <t>ショク</t>
    </rPh>
    <rPh sb="7" eb="9">
      <t>イドウ</t>
    </rPh>
    <phoneticPr fontId="1"/>
  </si>
  <si>
    <t>食材を消去する</t>
    <rPh sb="0" eb="2">
      <t>ショク</t>
    </rPh>
    <rPh sb="3" eb="5">
      <t>ショウキョ</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</si>
  <si>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</si>
  <si>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</si>
  <si>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</si>
  <si>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</si>
  <si>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</si>
  <si>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</si>
  <si>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</si>
  <si>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</si>
  <si>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</si>
  <si>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</si>
  <si>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</si>
  <si>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</si>
  <si>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</si>
  <si>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</si>
  <si>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</si>
  <si>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</si>
  <si>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食材登録画面へ移動</t>
    <rPh sb="0" eb="6">
      <t>ショクザイトウル</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</si>
  <si>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</si>
  <si>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</si>
  <si>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</si>
  <si>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</si>
  <si>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</si>
  <si>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</si>
  <si>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</si>
  <si>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写真のファイルをアップロードする</t>
    <rPh sb="0" eb="2">
      <t>シャシn</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</si>
  <si>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</si>
  <si>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</si>
  <si>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</si>
  <si>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食材情報を登録する</t>
    <rPh sb="0" eb="4">
      <t>ショク</t>
    </rPh>
    <rPh sb="5" eb="7">
      <t>トウロク</t>
    </rPh>
    <phoneticPr fontId="1"/>
  </si>
  <si>
    <t>食材情報を入力するためのテキストボックス、リストボックス</t>
    <rPh sb="0" eb="4">
      <t>ショクザイ</t>
    </rPh>
    <rPh sb="5" eb="7">
      <t>ニュウリョク</t>
    </rPh>
    <phoneticPr fontId="1"/>
  </si>
  <si>
    <t>　→右側のイメージが更新されます。</t>
    <rPh sb="1" eb="2">
      <t>→</t>
    </rPh>
    <rPh sb="2" eb="4">
      <t>ミギガワ</t>
    </rPh>
    <rPh sb="10" eb="12">
      <t>コウシn</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</si>
  <si>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</si>
  <si>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</si>
  <si>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</si>
  <si>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</si>
  <si>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</si>
  <si>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</si>
  <si>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5. 「送信」ボタンを押下します。</t>
    <rPh sb="4" eb="6">
      <t>ソウシn</t>
    </rPh>
    <rPh sb="11" eb="13">
      <t>オウカ</t>
    </rPh>
    <phoneticPr fontId="1"/>
  </si>
  <si>
    <t>　→食材情報をDBに登録します。</t>
    <rPh sb="2" eb="6">
      <t>ショクズ</t>
    </rPh>
    <rPh sb="10" eb="12">
      <t>トウロク</t>
    </rPh>
    <phoneticPr fontId="1"/>
  </si>
  <si>
    <t>　→食材情報をDBに更新します。</t>
    <rPh sb="2" eb="6">
      <t>ショクズ</t>
    </rPh>
    <rPh sb="10" eb="12">
      <t>コウシn</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</si>
  <si>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</si>
  <si>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</si>
  <si>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</si>
  <si>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</si>
  <si>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</si>
  <si>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</si>
  <si>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</si>
  <si>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</si>
  <si>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</si>
  <si>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</si>
  <si>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</si>
  <si>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</si>
  <si>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</si>
  <si>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</si>
  <si>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</si>
  <si>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</si>
  <si>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</si>
  <si>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</si>
  <si>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</si>
  <si>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</si>
  <si>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</si>
  <si>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</si>
  <si>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</si>
  <si>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</si>
  <si>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</si>
  <si>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</si>
  <si>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</si>
  <si>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 xml:space="preserve">(0.0481×80＋0.0234×1809－0.0138×30－0.4235)×1,000/4.186 </t>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</si>
  <si>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</si>
  <si>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</si>
  <si>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</si>
  <si>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</si>
  <si>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</si>
  <si>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</si>
  <si>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</si>
  <si>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上記で求めたエネルギーに右記のパーセンテージを乗じて計算</t>
    <rPh sb="0" eb="2">
      <t>ジョウキデム</t>
    </rPh>
    <rPh sb="12" eb="14">
      <t>ウキノ</t>
    </rPh>
    <rPh sb="23" eb="24">
      <t>ジョウジテ</t>
    </rPh>
    <rPh sb="26" eb="28">
      <t>ケイサn</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</si>
  <si>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</si>
  <si>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</si>
  <si>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</si>
  <si>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</si>
  <si>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</si>
  <si>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</si>
  <si>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</si>
  <si>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</si>
  <si>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</si>
  <si>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</si>
  <si>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</si>
  <si>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</si>
  <si>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</si>
  <si>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</si>
  <si>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</si>
  <si>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また、タンパク質には最低限必要な推奨量が定められている。右記を参照。</t>
    <rPh sb="10" eb="15">
      <t>サイテイ</t>
    </rPh>
    <rPh sb="16" eb="19">
      <t>スイショウ</t>
    </rPh>
    <rPh sb="20" eb="21">
      <t>サダメ</t>
    </rPh>
    <rPh sb="28" eb="30">
      <t>ウキヲ</t>
    </rPh>
    <rPh sb="31" eb="33">
      <t>サンショウ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</si>
</sst>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8">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5"/>
        <bgColor indexed="64"/>
      </patternFill>
    </fill>
    <fill>
      <patternFill patternType="solid">
        <fgColor theme="4" tint="0.59999389629810485"/>
        <bgColor indexed="64"/>
      </patternFill>
    </fill>
    <fill>
      <patternFill patternType="solid">
        <fgColor rgb="FFB4C6E7"/>
        <bgColor rgb="FF000000"/>
      </patternFill>
    </fill>
  </fills>
  <borders count="5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right style="mediumDashed">
        <color indexed="64"/>
      </right>
      <top/>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11">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24" xfId="0" applyBorder="1">
      <alignment vertical="center"/>
    </xf>
    <xf numFmtId="0" fontId="2" fillId="0" borderId="24" xfId="0" applyFont="1" applyBorder="1" applyAlignment="1">
      <alignment horizontal="center" vertical="center"/>
    </xf>
    <xf numFmtId="0" fontId="0" fillId="0" borderId="24" xfId="0" applyBorder="1" applyAlignment="1">
      <alignment horizontal="center" vertical="center"/>
    </xf>
    <xf numFmtId="0" fontId="10" fillId="0" borderId="24" xfId="0" applyFont="1" applyBorder="1" applyAlignment="1">
      <alignment horizontal="center"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0" xfId="0" applyFill="1" applyBorder="1" applyAlignment="1">
      <alignment horizontal="center" vertical="center"/>
    </xf>
    <xf numFmtId="0" fontId="0" fillId="4" borderId="1" xfId="0" applyFill="1" applyBorder="1">
      <alignment vertical="center"/>
    </xf>
    <xf numFmtId="0" fontId="0" fillId="0" borderId="1" xfId="0" applyBorder="1" applyAlignment="1">
      <alignment horizontal="left" vertical="center"/>
    </xf>
    <xf numFmtId="0" fontId="0" fillId="4" borderId="18" xfId="0" applyFill="1" applyBorder="1">
      <alignment vertical="center"/>
    </xf>
    <xf numFmtId="0" fontId="3" fillId="0" borderId="0" xfId="0" applyFont="1" applyAlignment="1">
      <alignment vertical="center"/>
    </xf>
    <xf numFmtId="0" fontId="0" fillId="4" borderId="1" xfId="0" applyFill="1" applyBorder="1" applyAlignment="1">
      <alignment horizontal="left" vertical="center"/>
    </xf>
    <xf numFmtId="0" fontId="0" fillId="4" borderId="11" xfId="0" applyFill="1" applyBorder="1">
      <alignment vertical="center"/>
    </xf>
    <xf numFmtId="0" fontId="0" fillId="2" borderId="11" xfId="0" applyFill="1" applyBorder="1">
      <alignment vertical="center"/>
    </xf>
    <xf numFmtId="0" fontId="0" fillId="0" borderId="29" xfId="0" applyBorder="1">
      <alignment vertical="center"/>
    </xf>
    <xf numFmtId="0" fontId="0" fillId="0" borderId="30" xfId="0" applyBorder="1">
      <alignment vertical="center"/>
    </xf>
    <xf numFmtId="0" fontId="8" fillId="0" borderId="29" xfId="0" applyFont="1" applyBorder="1">
      <alignment vertical="center"/>
    </xf>
    <xf numFmtId="0" fontId="8" fillId="0" borderId="30" xfId="0" applyFont="1" applyBorder="1">
      <alignment vertical="center"/>
    </xf>
    <xf numFmtId="0" fontId="0" fillId="0" borderId="32" xfId="0" applyBorder="1">
      <alignment vertical="center"/>
    </xf>
    <xf numFmtId="0" fontId="0" fillId="0" borderId="0" xfId="0" applyFill="1" applyBorder="1">
      <alignment vertical="center"/>
    </xf>
    <xf numFmtId="0" fontId="8" fillId="0" borderId="0" xfId="0" applyFont="1">
      <alignment vertical="center"/>
    </xf>
    <xf numFmtId="0" fontId="8" fillId="5" borderId="28" xfId="0" applyFont="1" applyFill="1" applyBorder="1" applyAlignment="1">
      <alignment horizontal="left" vertical="center"/>
    </xf>
    <xf numFmtId="0" fontId="8" fillId="5" borderId="4" xfId="0" applyFont="1" applyFill="1" applyBorder="1">
      <alignment vertical="center"/>
    </xf>
    <xf numFmtId="0" fontId="8" fillId="5" borderId="3" xfId="0" applyFont="1" applyFill="1" applyBorder="1">
      <alignment vertical="center"/>
    </xf>
    <xf numFmtId="0" fontId="8" fillId="0" borderId="28"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8" fillId="0" borderId="29" xfId="0" applyFont="1" applyFill="1" applyBorder="1">
      <alignment vertical="center"/>
    </xf>
    <xf numFmtId="0" fontId="6" fillId="0" borderId="30" xfId="1" applyBorder="1">
      <alignment vertical="center"/>
    </xf>
    <xf numFmtId="0" fontId="6" fillId="4" borderId="15" xfId="1" applyFill="1" applyBorder="1">
      <alignment vertical="center"/>
    </xf>
    <xf numFmtId="0" fontId="0" fillId="4" borderId="33" xfId="0" applyFill="1" applyBorder="1">
      <alignment vertical="center"/>
    </xf>
    <xf numFmtId="0" fontId="0" fillId="4" borderId="16" xfId="0" applyFill="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4" borderId="15" xfId="0" applyFill="1" applyBorder="1">
      <alignment vertical="center"/>
    </xf>
    <xf numFmtId="0" fontId="0" fillId="0" borderId="37" xfId="0" applyBorder="1">
      <alignment vertical="center"/>
    </xf>
    <xf numFmtId="0" fontId="0" fillId="0" borderId="35"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42" xfId="0" applyBorder="1">
      <alignment vertical="center"/>
    </xf>
    <xf numFmtId="0" fontId="3" fillId="4"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3" xfId="0" applyBorder="1" applyAlignment="1">
      <alignment horizontal="center" vertical="center"/>
    </xf>
    <xf numFmtId="0" fontId="0" fillId="0" borderId="37" xfId="0" applyFill="1" applyBorder="1">
      <alignment vertical="center"/>
    </xf>
    <xf numFmtId="0" fontId="0" fillId="0" borderId="30" xfId="0" applyFill="1" applyBorder="1">
      <alignment vertical="center"/>
    </xf>
    <xf numFmtId="0" fontId="4" fillId="0" borderId="0" xfId="0" applyFont="1" applyAlignment="1">
      <alignment vertical="center"/>
    </xf>
    <xf numFmtId="0" fontId="0" fillId="0" borderId="19" xfId="0" applyBorder="1" applyAlignment="1">
      <alignment horizontal="center" vertical="center"/>
    </xf>
    <xf numFmtId="0" fontId="0" fillId="0" borderId="0" xfId="0" applyFill="1" applyBorder="1" applyAlignment="1">
      <alignment vertical="center"/>
    </xf>
    <xf numFmtId="0" fontId="0" fillId="0" borderId="43" xfId="0" applyBorder="1">
      <alignment vertical="center"/>
    </xf>
    <xf numFmtId="49" fontId="0" fillId="0" borderId="1" xfId="0" applyNumberFormat="1" applyBorder="1" applyAlignment="1">
      <alignment horizontal="left" vertical="center"/>
    </xf>
    <xf numFmtId="0" fontId="0" fillId="0" borderId="28" xfId="0" applyBorder="1">
      <alignment vertical="center"/>
    </xf>
    <xf numFmtId="0" fontId="0" fillId="4" borderId="2" xfId="0" applyFill="1" applyBorder="1">
      <alignment vertical="center"/>
    </xf>
    <xf numFmtId="0" fontId="0" fillId="4" borderId="27" xfId="0" applyFill="1" applyBorder="1">
      <alignment vertical="center"/>
    </xf>
    <xf numFmtId="0" fontId="0" fillId="4" borderId="3" xfId="0" applyFill="1" applyBorder="1">
      <alignment vertical="center"/>
    </xf>
    <xf numFmtId="14" fontId="0" fillId="0" borderId="1" xfId="0" applyNumberFormat="1" applyBorder="1" applyAlignment="1">
      <alignment horizontal="left" vertical="center"/>
    </xf>
    <xf numFmtId="0" fontId="0" fillId="4" borderId="43" xfId="0" applyFill="1" applyBorder="1">
      <alignment vertical="center"/>
    </xf>
    <xf numFmtId="0" fontId="0" fillId="0" borderId="43" xfId="0" applyBorder="1" applyAlignment="1">
      <alignment horizontal="center" vertical="center"/>
    </xf>
    <xf numFmtId="0" fontId="0" fillId="0" borderId="46" xfId="0" applyBorder="1">
      <alignment vertical="center"/>
    </xf>
    <xf numFmtId="0" fontId="0" fillId="0" borderId="47" xfId="0"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0" fillId="0" borderId="49" xfId="0" applyBorder="1" applyAlignment="1">
      <alignment horizontal="center" vertical="center"/>
    </xf>
    <xf numFmtId="0" fontId="0" fillId="0" borderId="41" xfId="0" applyBorder="1">
      <alignment vertical="center"/>
    </xf>
    <xf numFmtId="0" fontId="0" fillId="0" borderId="4" xfId="0" applyBorder="1">
      <alignment vertical="center"/>
    </xf>
    <xf numFmtId="0" fontId="2" fillId="0" borderId="0" xfId="0" applyFont="1">
      <alignment vertical="center"/>
    </xf>
    <xf numFmtId="0" fontId="2" fillId="4" borderId="1" xfId="0" applyFont="1" applyFill="1" applyBorder="1">
      <alignment vertical="center"/>
    </xf>
    <xf numFmtId="0" fontId="0" fillId="0" borderId="29" xfId="0" applyFill="1" applyBorder="1">
      <alignment vertical="center"/>
    </xf>
    <xf numFmtId="0" fontId="0" fillId="4" borderId="28" xfId="0" applyFill="1" applyBorder="1">
      <alignment vertical="center"/>
    </xf>
    <xf numFmtId="0" fontId="10" fillId="0" borderId="1" xfId="0" applyFont="1" applyBorder="1" applyAlignment="1">
      <alignment vertical="center" wrapText="1"/>
    </xf>
    <xf numFmtId="0" fontId="10" fillId="0" borderId="19" xfId="0" applyFont="1" applyBorder="1" applyAlignment="1">
      <alignment vertical="center" wrapText="1"/>
    </xf>
    <xf numFmtId="0" fontId="0" fillId="4" borderId="31" xfId="0" applyFill="1" applyBorder="1" applyAlignment="1">
      <alignment horizontal="center" vertical="center"/>
    </xf>
    <xf numFmtId="0" fontId="0" fillId="0" borderId="43" xfId="0" applyBorder="1" applyAlignment="1">
      <alignment horizontal="center" vertical="center"/>
    </xf>
    <xf numFmtId="0" fontId="0" fillId="0" borderId="1" xfId="0" applyBorder="1" applyAlignment="1">
      <alignment horizontal="center" vertical="center"/>
    </xf>
    <xf numFmtId="0" fontId="0" fillId="0" borderId="19" xfId="0" applyBorder="1" applyAlignment="1">
      <alignment vertical="center" wrapText="1"/>
    </xf>
    <xf numFmtId="0" fontId="0" fillId="0" borderId="1" xfId="0" applyBorder="1" applyAlignment="1">
      <alignment vertical="center" wrapText="1"/>
    </xf>
    <xf numFmtId="0" fontId="0" fillId="0" borderId="43" xfId="0" applyBorder="1" applyAlignment="1">
      <alignment vertical="center" wrapText="1"/>
    </xf>
    <xf numFmtId="0" fontId="0" fillId="0" borderId="49" xfId="0" applyFill="1" applyBorder="1">
      <alignment vertical="center"/>
    </xf>
    <xf numFmtId="0" fontId="0" fillId="0" borderId="41" xfId="0" applyFill="1" applyBorder="1">
      <alignment vertical="center"/>
    </xf>
    <xf numFmtId="0" fontId="13" fillId="0" borderId="0" xfId="0" applyFont="1" applyAlignment="1">
      <alignment horizontal="center" vertical="center"/>
    </xf>
    <xf numFmtId="0" fontId="0" fillId="0" borderId="0" xfId="0" applyAlignment="1">
      <alignment horizontal="center" vertical="center"/>
    </xf>
    <xf numFmtId="0" fontId="0" fillId="4" borderId="5" xfId="0" applyFill="1" applyBorder="1" applyAlignment="1">
      <alignment horizontal="center" vertical="center"/>
    </xf>
    <xf numFmtId="0" fontId="0" fillId="4" borderId="18" xfId="0" applyFill="1" applyBorder="1" applyAlignment="1">
      <alignment horizontal="center" vertical="center"/>
    </xf>
    <xf numFmtId="0" fontId="0" fillId="4" borderId="7" xfId="0" applyFill="1" applyBorder="1" applyAlignment="1">
      <alignment horizontal="center" vertical="center"/>
    </xf>
    <xf numFmtId="0" fontId="0" fillId="4" borderId="19" xfId="0" applyFill="1" applyBorder="1" applyAlignment="1">
      <alignment horizontal="center" vertical="center"/>
    </xf>
    <xf numFmtId="14" fontId="0" fillId="0" borderId="19" xfId="0" applyNumberFormat="1" applyBorder="1" applyAlignment="1">
      <alignment horizontal="center" vertical="center"/>
    </xf>
    <xf numFmtId="14" fontId="0" fillId="0" borderId="8" xfId="0" applyNumberForma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38" xfId="0" applyBorder="1" applyAlignment="1">
      <alignment horizontal="left" vertical="center" wrapText="1"/>
    </xf>
    <xf numFmtId="0" fontId="0" fillId="0" borderId="12" xfId="0" applyBorder="1" applyAlignment="1">
      <alignment horizontal="left" vertical="center" wrapText="1"/>
    </xf>
    <xf numFmtId="0" fontId="0" fillId="0" borderId="17" xfId="0" applyBorder="1" applyAlignment="1">
      <alignment horizontal="left" vertical="center" wrapText="1"/>
    </xf>
    <xf numFmtId="0" fontId="0" fillId="0" borderId="39" xfId="0" applyBorder="1" applyAlignment="1">
      <alignment horizontal="left" vertical="center" wrapText="1"/>
    </xf>
    <xf numFmtId="0" fontId="0" fillId="0" borderId="35" xfId="0" applyBorder="1" applyAlignment="1">
      <alignment horizontal="left" vertical="center" wrapText="1"/>
    </xf>
    <xf numFmtId="0" fontId="0" fillId="0" borderId="40" xfId="0" applyBorder="1" applyAlignment="1">
      <alignment horizontal="left" vertical="center" wrapText="1"/>
    </xf>
    <xf numFmtId="0" fontId="13" fillId="0" borderId="0" xfId="0" applyFont="1" applyFill="1" applyBorder="1" applyAlignment="1">
      <alignment horizontal="center" vertical="center"/>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7" fillId="2" borderId="22" xfId="0" applyFont="1" applyFill="1" applyBorder="1" applyAlignment="1">
      <alignment horizontal="center" vertical="center" wrapText="1"/>
    </xf>
    <xf numFmtId="0" fontId="7" fillId="2" borderId="23" xfId="0" applyFont="1" applyFill="1" applyBorder="1" applyAlignment="1">
      <alignment horizontal="center" vertical="center" wrapText="1"/>
    </xf>
    <xf numFmtId="0" fontId="0" fillId="0" borderId="44" xfId="0" applyBorder="1" applyAlignment="1">
      <alignment horizontal="center" vertical="center"/>
    </xf>
    <xf numFmtId="0" fontId="0" fillId="0" borderId="45"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5" fillId="2" borderId="34" xfId="0" applyFont="1" applyFill="1" applyBorder="1" applyAlignment="1">
      <alignment horizontal="center" vertical="center"/>
    </xf>
    <xf numFmtId="0" fontId="5" fillId="2" borderId="36"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2" fillId="2" borderId="22" xfId="0" applyFont="1" applyFill="1" applyBorder="1" applyAlignment="1">
      <alignment horizontal="center" vertical="center"/>
    </xf>
    <xf numFmtId="0" fontId="2" fillId="2" borderId="23" xfId="0" applyFont="1" applyFill="1" applyBorder="1" applyAlignment="1">
      <alignment horizontal="center" vertical="center"/>
    </xf>
    <xf numFmtId="0" fontId="0" fillId="0" borderId="34" xfId="0" applyBorder="1" applyAlignment="1">
      <alignment horizontal="center" vertical="center"/>
    </xf>
    <xf numFmtId="0" fontId="0" fillId="0" borderId="36" xfId="0" applyBorder="1" applyAlignment="1">
      <alignment horizontal="center" vertical="center"/>
    </xf>
    <xf numFmtId="0" fontId="0" fillId="0" borderId="37" xfId="0" applyFill="1" applyBorder="1" applyAlignment="1">
      <alignment horizontal="center" vertical="center"/>
    </xf>
    <xf numFmtId="0" fontId="0" fillId="0" borderId="32" xfId="0" applyFill="1" applyBorder="1" applyAlignment="1">
      <alignment horizontal="center" vertical="center"/>
    </xf>
    <xf numFmtId="0" fontId="0" fillId="0" borderId="37" xfId="0" applyBorder="1" applyAlignment="1">
      <alignment horizontal="center" vertical="center"/>
    </xf>
    <xf numFmtId="0" fontId="0" fillId="0" borderId="32" xfId="0" applyBorder="1" applyAlignment="1">
      <alignment horizontal="center" vertical="center"/>
    </xf>
    <xf numFmtId="0" fontId="2" fillId="3" borderId="5" xfId="0" applyFont="1" applyFill="1" applyBorder="1" applyAlignment="1">
      <alignment horizontal="center" vertical="center"/>
    </xf>
    <xf numFmtId="0" fontId="2" fillId="3" borderId="6" xfId="0" applyFont="1" applyFill="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10" fillId="0" borderId="37" xfId="0" applyFont="1" applyBorder="1" applyAlignment="1">
      <alignment horizontal="center" vertical="center"/>
    </xf>
    <xf numFmtId="0" fontId="10" fillId="0" borderId="32" xfId="0" applyFont="1" applyBorder="1" applyAlignment="1">
      <alignment horizontal="center" vertical="center"/>
    </xf>
    <xf numFmtId="0" fontId="5" fillId="2" borderId="22" xfId="0" applyFont="1" applyFill="1" applyBorder="1" applyAlignment="1">
      <alignment horizontal="center" vertical="center"/>
    </xf>
    <xf numFmtId="0" fontId="5" fillId="2" borderId="23" xfId="0" applyFont="1" applyFill="1" applyBorder="1" applyAlignment="1">
      <alignment horizontal="center" vertical="center"/>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2" fillId="2" borderId="22" xfId="0" applyFont="1" applyFill="1" applyBorder="1" applyAlignment="1">
      <alignment horizontal="center" vertical="center" wrapText="1"/>
    </xf>
    <xf numFmtId="0" fontId="2" fillId="2" borderId="23" xfId="0" applyFont="1" applyFill="1" applyBorder="1" applyAlignment="1">
      <alignment horizontal="center" vertical="center" wrapText="1"/>
    </xf>
    <xf numFmtId="0" fontId="10" fillId="0" borderId="9" xfId="0" applyFont="1" applyBorder="1" applyAlignment="1">
      <alignment horizontal="center" vertical="center"/>
    </xf>
    <xf numFmtId="0" fontId="10" fillId="0" borderId="10" xfId="0" applyFont="1" applyBorder="1" applyAlignment="1">
      <alignment horizontal="center" vertical="center"/>
    </xf>
    <xf numFmtId="0" fontId="0" fillId="0" borderId="34" xfId="0" applyFill="1" applyBorder="1" applyAlignment="1">
      <alignment horizontal="center" vertical="center"/>
    </xf>
    <xf numFmtId="0" fontId="0" fillId="0" borderId="36" xfId="0" applyFill="1" applyBorder="1" applyAlignment="1">
      <alignment horizontal="center" vertical="center"/>
    </xf>
    <xf numFmtId="0" fontId="0" fillId="4" borderId="1" xfId="0" applyFill="1" applyBorder="1" applyAlignment="1">
      <alignment horizontal="center" vertical="center"/>
    </xf>
    <xf numFmtId="0" fontId="4" fillId="0" borderId="0" xfId="0" applyFont="1" applyAlignment="1">
      <alignment horizontal="center" vertical="center"/>
    </xf>
    <xf numFmtId="0" fontId="3" fillId="0" borderId="0" xfId="0" applyFont="1" applyAlignment="1">
      <alignment horizontal="center" vertical="center"/>
    </xf>
    <xf numFmtId="0" fontId="0" fillId="4" borderId="2" xfId="0" applyFill="1" applyBorder="1" applyAlignment="1">
      <alignment horizontal="center" vertical="center"/>
    </xf>
    <xf numFmtId="0" fontId="0" fillId="4" borderId="27" xfId="0" applyFill="1" applyBorder="1" applyAlignment="1">
      <alignment horizontal="center" vertical="center"/>
    </xf>
    <xf numFmtId="0" fontId="0" fillId="4" borderId="3" xfId="0" applyFill="1" applyBorder="1" applyAlignment="1">
      <alignment horizontal="center" vertical="center"/>
    </xf>
    <xf numFmtId="0" fontId="8" fillId="5" borderId="2" xfId="0" applyFont="1" applyFill="1" applyBorder="1" applyAlignment="1">
      <alignment horizontal="center" vertical="center"/>
    </xf>
    <xf numFmtId="0" fontId="8" fillId="5" borderId="27" xfId="0" applyFont="1" applyFill="1" applyBorder="1" applyAlignment="1">
      <alignment horizontal="center" vertical="center"/>
    </xf>
    <xf numFmtId="0" fontId="8" fillId="5" borderId="3" xfId="0" applyFont="1" applyFill="1" applyBorder="1" applyAlignment="1">
      <alignment horizontal="center" vertical="center"/>
    </xf>
    <xf numFmtId="0" fontId="0" fillId="0" borderId="38" xfId="0" applyBorder="1" applyAlignment="1">
      <alignment horizontal="center" vertical="center" wrapText="1"/>
    </xf>
    <xf numFmtId="0" fontId="0" fillId="0" borderId="12" xfId="0" applyBorder="1" applyAlignment="1">
      <alignment horizontal="center" vertical="center" wrapText="1"/>
    </xf>
    <xf numFmtId="0" fontId="0" fillId="0" borderId="17" xfId="0" applyBorder="1" applyAlignment="1">
      <alignment horizontal="center" vertical="center" wrapText="1"/>
    </xf>
    <xf numFmtId="0" fontId="0" fillId="0" borderId="39" xfId="0" applyBorder="1" applyAlignment="1">
      <alignment horizontal="center" vertical="center" wrapText="1"/>
    </xf>
    <xf numFmtId="0" fontId="0" fillId="0" borderId="35" xfId="0" applyBorder="1" applyAlignment="1">
      <alignment horizontal="center" vertical="center" wrapText="1"/>
    </xf>
    <xf numFmtId="0" fontId="0" fillId="0" borderId="40" xfId="0" applyBorder="1" applyAlignment="1">
      <alignment horizontal="center" vertical="center" wrapText="1"/>
    </xf>
    <xf numFmtId="0" fontId="0" fillId="4" borderId="20" xfId="0" applyFill="1" applyBorder="1" applyAlignment="1">
      <alignment horizontal="center" vertical="center"/>
    </xf>
    <xf numFmtId="0" fontId="0" fillId="4" borderId="12" xfId="0" applyFill="1" applyBorder="1" applyAlignment="1">
      <alignment horizontal="center" vertical="center"/>
    </xf>
    <xf numFmtId="0" fontId="0" fillId="4" borderId="17" xfId="0" applyFill="1" applyBorder="1" applyAlignment="1">
      <alignment horizontal="center" vertical="center"/>
    </xf>
    <xf numFmtId="0" fontId="0" fillId="4" borderId="34" xfId="0" applyFill="1" applyBorder="1" applyAlignment="1">
      <alignment horizontal="center" vertical="center"/>
    </xf>
    <xf numFmtId="0" fontId="0" fillId="4" borderId="35" xfId="0" applyFill="1" applyBorder="1" applyAlignment="1">
      <alignment horizontal="center" vertical="center"/>
    </xf>
    <xf numFmtId="0" fontId="0" fillId="4" borderId="40" xfId="0" applyFill="1" applyBorder="1" applyAlignment="1">
      <alignment horizontal="center" vertical="center"/>
    </xf>
    <xf numFmtId="0" fontId="5" fillId="0" borderId="0" xfId="0" applyFont="1" applyAlignment="1">
      <alignment horizontal="center" vertical="center"/>
    </xf>
    <xf numFmtId="0" fontId="0" fillId="0" borderId="38" xfId="0" applyBorder="1" applyAlignment="1">
      <alignment horizontal="left" vertical="center"/>
    </xf>
    <xf numFmtId="0" fontId="0" fillId="0" borderId="12" xfId="0" applyBorder="1" applyAlignment="1">
      <alignment horizontal="left" vertical="center"/>
    </xf>
    <xf numFmtId="0" fontId="0" fillId="0" borderId="17" xfId="0" applyBorder="1" applyAlignment="1">
      <alignment horizontal="left" vertical="center"/>
    </xf>
    <xf numFmtId="0" fontId="0" fillId="0" borderId="39" xfId="0" applyBorder="1" applyAlignment="1">
      <alignment horizontal="left" vertical="center"/>
    </xf>
    <xf numFmtId="0" fontId="0" fillId="0" borderId="35" xfId="0" applyBorder="1" applyAlignment="1">
      <alignment horizontal="left" vertical="center"/>
    </xf>
    <xf numFmtId="0" fontId="0" fillId="0" borderId="40" xfId="0" applyBorder="1" applyAlignment="1">
      <alignment horizontal="left" vertical="center"/>
    </xf>
    <xf numFmtId="0" fontId="10" fillId="4" borderId="47" xfId="0" applyFont="1" applyFill="1" applyBorder="1" applyAlignment="1">
      <alignment horizontal="left" vertical="center"/>
    </xf>
    <xf numFmtId="0" fontId="10" fillId="4" borderId="46" xfId="0" applyFont="1" applyFill="1" applyBorder="1" applyAlignment="1">
      <alignment horizontal="left" vertical="center"/>
    </xf>
    <xf numFmtId="0" fontId="10" fillId="4" borderId="48" xfId="0" applyFont="1" applyFill="1" applyBorder="1" applyAlignment="1">
      <alignment horizontal="left" vertical="center"/>
    </xf>
    <xf numFmtId="0" fontId="0" fillId="4" borderId="43" xfId="0" applyFill="1" applyBorder="1" applyAlignment="1">
      <alignment horizontal="center" vertical="center"/>
    </xf>
    <xf numFmtId="0" fontId="0" fillId="4" borderId="31" xfId="0" applyFill="1" applyBorder="1" applyAlignment="1">
      <alignment horizontal="center" vertical="center"/>
    </xf>
    <xf numFmtId="0" fontId="0" fillId="4" borderId="28" xfId="0" applyFill="1" applyBorder="1" applyAlignment="1">
      <alignment horizontal="center" vertical="center"/>
    </xf>
    <xf numFmtId="0" fontId="0" fillId="4" borderId="1" xfId="0" applyFill="1" applyBorder="1" applyAlignment="1">
      <alignment horizontal="left" vertical="center"/>
    </xf>
    <xf numFmtId="0" fontId="0" fillId="0" borderId="43"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9" xfId="0" applyBorder="1" applyAlignment="1">
      <alignment horizontal="left" vertical="center"/>
    </xf>
    <xf numFmtId="0" fontId="0" fillId="0" borderId="0" xfId="0" applyBorder="1" applyAlignment="1">
      <alignment horizontal="left" vertical="center"/>
    </xf>
    <xf numFmtId="0" fontId="0" fillId="0" borderId="50" xfId="0" applyBorder="1" applyAlignment="1">
      <alignment horizontal="left" vertical="center"/>
    </xf>
    <xf numFmtId="0" fontId="16" fillId="4" borderId="51" xfId="0" applyFont="1" applyFill="1" applyBorder="1">
      <alignment vertical="center"/>
    </xf>
    <xf numFmtId="0" fontId="0" fillId="4" borderId="52" xfId="0" applyFill="1" applyBorder="1">
      <alignment vertical="center"/>
    </xf>
    <xf numFmtId="0" fontId="0" fillId="4" borderId="53" xfId="0" applyFill="1" applyBorder="1">
      <alignment vertical="center"/>
    </xf>
    <xf numFmtId="0" fontId="0" fillId="4" borderId="49" xfId="0" applyFill="1" applyBorder="1">
      <alignment vertical="center"/>
    </xf>
    <xf numFmtId="0" fontId="0" fillId="4" borderId="0" xfId="0" applyFill="1" applyBorder="1">
      <alignment vertical="center"/>
    </xf>
    <xf numFmtId="1" fontId="0" fillId="0" borderId="0" xfId="0" applyNumberFormat="1" applyBorder="1">
      <alignment vertical="center"/>
    </xf>
    <xf numFmtId="0" fontId="0" fillId="0" borderId="42" xfId="0" applyBorder="1" applyAlignment="1">
      <alignment horizontal="center" vertical="center"/>
    </xf>
    <xf numFmtId="1" fontId="15" fillId="0" borderId="42"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9" xfId="0" applyFont="1" applyBorder="1">
      <alignment vertical="center"/>
    </xf>
    <xf numFmtId="0" fontId="17" fillId="0" borderId="41" xfId="0" applyFont="1" applyBorder="1">
      <alignment vertical="center"/>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customXml" Target="../ink/ink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4.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4"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0</xdr:colOff>
      <xdr:row>18</xdr:row>
      <xdr:rowOff>2540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0" cy="80321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88900</xdr:colOff>
      <xdr:row>16</xdr:row>
      <xdr:rowOff>101600</xdr:rowOff>
    </xdr:from>
    <xdr:to>
      <xdr:col>4</xdr:col>
      <xdr:colOff>266700</xdr:colOff>
      <xdr:row>17</xdr:row>
      <xdr:rowOff>127000</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330361" y="4268342"/>
          <a:ext cx="2089935" cy="2965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5</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609600</xdr:colOff>
      <xdr:row>11</xdr:row>
      <xdr:rowOff>268270</xdr:rowOff>
    </xdr:from>
    <xdr:to>
      <xdr:col>4</xdr:col>
      <xdr:colOff>508000</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2807128"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6</xdr:col>
      <xdr:colOff>938659</xdr:colOff>
      <xdr:row>13</xdr:row>
      <xdr:rowOff>11416</xdr:rowOff>
    </xdr:from>
    <xdr:to>
      <xdr:col>8</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474133</xdr:colOff>
      <xdr:row>13</xdr:row>
      <xdr:rowOff>14270</xdr:rowOff>
    </xdr:from>
    <xdr:to>
      <xdr:col>7</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461434</xdr:colOff>
      <xdr:row>31</xdr:row>
      <xdr:rowOff>16933</xdr:rowOff>
    </xdr:from>
    <xdr:to>
      <xdr:col>9</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941798</xdr:colOff>
      <xdr:row>19</xdr:row>
      <xdr:rowOff>15650</xdr:rowOff>
    </xdr:from>
    <xdr:to>
      <xdr:col>12</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0</xdr:colOff>
      <xdr:row>31</xdr:row>
      <xdr:rowOff>16933</xdr:rowOff>
    </xdr:from>
    <xdr:to>
      <xdr:col>13</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491066</xdr:colOff>
      <xdr:row>31</xdr:row>
      <xdr:rowOff>16933</xdr:rowOff>
    </xdr:from>
    <xdr:to>
      <xdr:col>11</xdr:col>
      <xdr:colOff>495300</xdr:colOff>
      <xdr:row>42</xdr:row>
      <xdr:rowOff>33867</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7133" y="8093562"/>
          <a:ext cx="4234" cy="28851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495300</xdr:colOff>
      <xdr:row>35</xdr:row>
      <xdr:rowOff>238963</xdr:rowOff>
    </xdr:from>
    <xdr:to>
      <xdr:col>12</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482600</xdr:colOff>
      <xdr:row>41</xdr:row>
      <xdr:rowOff>253999</xdr:rowOff>
    </xdr:from>
    <xdr:to>
      <xdr:col>12</xdr:col>
      <xdr:colOff>927100</xdr:colOff>
      <xdr:row>41</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452491</xdr:colOff>
      <xdr:row>11</xdr:row>
      <xdr:rowOff>244439</xdr:rowOff>
    </xdr:from>
    <xdr:to>
      <xdr:col>8</xdr:col>
      <xdr:colOff>350891</xdr:colOff>
      <xdr:row>12</xdr:row>
      <xdr:rowOff>200537</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6474289" y="3098372"/>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7</xdr:col>
      <xdr:colOff>778933</xdr:colOff>
      <xdr:row>29</xdr:row>
      <xdr:rowOff>194733</xdr:rowOff>
    </xdr:from>
    <xdr:to>
      <xdr:col>8</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11</xdr:col>
      <xdr:colOff>509855</xdr:colOff>
      <xdr:row>18</xdr:row>
      <xdr:rowOff>2949</xdr:rowOff>
    </xdr:from>
    <xdr:to>
      <xdr:col>12</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11</xdr:col>
      <xdr:colOff>706966</xdr:colOff>
      <xdr:row>29</xdr:row>
      <xdr:rowOff>215899</xdr:rowOff>
    </xdr:from>
    <xdr:to>
      <xdr:col>12</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11</xdr:col>
      <xdr:colOff>736600</xdr:colOff>
      <xdr:row>34</xdr:row>
      <xdr:rowOff>67733</xdr:rowOff>
    </xdr:from>
    <xdr:to>
      <xdr:col>12</xdr:col>
      <xdr:colOff>685800</xdr:colOff>
      <xdr:row>35</xdr:row>
      <xdr:rowOff>76200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0582667" y="8929194"/>
          <a:ext cx="905268"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660400</xdr:colOff>
      <xdr:row>40</xdr:row>
      <xdr:rowOff>110067</xdr:rowOff>
    </xdr:from>
    <xdr:to>
      <xdr:col>12</xdr:col>
      <xdr:colOff>876300</xdr:colOff>
      <xdr:row>41</xdr:row>
      <xdr:rowOff>131234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0526921"/>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14</xdr:col>
      <xdr:colOff>944032</xdr:colOff>
      <xdr:row>42</xdr:row>
      <xdr:rowOff>29632</xdr:rowOff>
    </xdr:from>
    <xdr:to>
      <xdr:col>19</xdr:col>
      <xdr:colOff>8466</xdr:colOff>
      <xdr:row>42</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29633</xdr:colOff>
      <xdr:row>35</xdr:row>
      <xdr:rowOff>251663</xdr:rowOff>
    </xdr:from>
    <xdr:to>
      <xdr:col>16</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14269</xdr:colOff>
      <xdr:row>19</xdr:row>
      <xdr:rowOff>28539</xdr:rowOff>
    </xdr:from>
    <xdr:to>
      <xdr:col>19</xdr:col>
      <xdr:colOff>16933</xdr:colOff>
      <xdr:row>42</xdr:row>
      <xdr:rowOff>50800</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94382"/>
          <a:ext cx="2664" cy="60012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948267</xdr:colOff>
      <xdr:row>28</xdr:row>
      <xdr:rowOff>122766</xdr:rowOff>
    </xdr:from>
    <xdr:to>
      <xdr:col>19</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28833"/>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948267</xdr:colOff>
      <xdr:row>28</xdr:row>
      <xdr:rowOff>122766</xdr:rowOff>
    </xdr:from>
    <xdr:to>
      <xdr:col>9</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16933</xdr:colOff>
      <xdr:row>19</xdr:row>
      <xdr:rowOff>21451</xdr:rowOff>
    </xdr:from>
    <xdr:to>
      <xdr:col>19</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12700</xdr:colOff>
      <xdr:row>8</xdr:row>
      <xdr:rowOff>152400</xdr:rowOff>
    </xdr:from>
    <xdr:to>
      <xdr:col>4</xdr:col>
      <xdr:colOff>927100</xdr:colOff>
      <xdr:row>8</xdr:row>
      <xdr:rowOff>152400</xdr:rowOff>
    </xdr:to>
    <xdr:cxnSp macro="">
      <xdr:nvCxnSpPr>
        <xdr:cNvPr id="65" name="直線コネクタ 64">
          <a:extLst>
            <a:ext uri="{FF2B5EF4-FFF2-40B4-BE49-F238E27FC236}">
              <a16:creationId xmlns:a16="http://schemas.microsoft.com/office/drawing/2014/main" id="{BDF60A29-3B36-0A42-9DAF-BF440417BE83}"/>
            </a:ext>
          </a:extLst>
        </xdr:cNvPr>
        <xdr:cNvCxnSpPr>
          <a:cxnSpLocks/>
        </xdr:cNvCxnSpPr>
      </xdr:nvCxnSpPr>
      <xdr:spPr>
        <a:xfrm>
          <a:off x="2210228" y="3776894"/>
          <a:ext cx="18704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7990</xdr:colOff>
      <xdr:row>8</xdr:row>
      <xdr:rowOff>68210</xdr:rowOff>
    </xdr:from>
    <xdr:to>
      <xdr:col>3</xdr:col>
      <xdr:colOff>166740</xdr:colOff>
      <xdr:row>8</xdr:row>
      <xdr:rowOff>239660</xdr:rowOff>
    </xdr:to>
    <xdr:sp macro="" textlink="">
      <xdr:nvSpPr>
        <xdr:cNvPr id="69" name="三角形 68">
          <a:extLst>
            <a:ext uri="{FF2B5EF4-FFF2-40B4-BE49-F238E27FC236}">
              <a16:creationId xmlns:a16="http://schemas.microsoft.com/office/drawing/2014/main" id="{CEBC1AC8-F30B-94CA-E05D-559CD8801A5F}"/>
            </a:ext>
          </a:extLst>
        </xdr:cNvPr>
        <xdr:cNvSpPr/>
      </xdr:nvSpPr>
      <xdr:spPr>
        <a:xfrm rot="16200000">
          <a:off x="2199168" y="241478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863600</xdr:colOff>
      <xdr:row>17</xdr:row>
      <xdr:rowOff>76200</xdr:rowOff>
    </xdr:from>
    <xdr:to>
      <xdr:col>2</xdr:col>
      <xdr:colOff>95250</xdr:colOff>
      <xdr:row>18</xdr:row>
      <xdr:rowOff>0</xdr:rowOff>
    </xdr:to>
    <xdr:sp macro="" textlink="">
      <xdr:nvSpPr>
        <xdr:cNvPr id="70" name="三角形 69">
          <a:extLst>
            <a:ext uri="{FF2B5EF4-FFF2-40B4-BE49-F238E27FC236}">
              <a16:creationId xmlns:a16="http://schemas.microsoft.com/office/drawing/2014/main" id="{A859319B-77DE-C640-8D11-24FA7A2CC73B}"/>
            </a:ext>
          </a:extLst>
        </xdr:cNvPr>
        <xdr:cNvSpPr/>
      </xdr:nvSpPr>
      <xdr:spPr>
        <a:xfrm rot="10800000">
          <a:off x="1148993" y="4514065"/>
          <a:ext cx="187718" cy="194924"/>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807969</xdr:colOff>
      <xdr:row>8</xdr:row>
      <xdr:rowOff>54061</xdr:rowOff>
    </xdr:from>
    <xdr:to>
      <xdr:col>5</xdr:col>
      <xdr:colOff>14219</xdr:colOff>
      <xdr:row>8</xdr:row>
      <xdr:rowOff>225511</xdr:rowOff>
    </xdr:to>
    <xdr:sp macro="" textlink="">
      <xdr:nvSpPr>
        <xdr:cNvPr id="71" name="三角形 70">
          <a:extLst>
            <a:ext uri="{FF2B5EF4-FFF2-40B4-BE49-F238E27FC236}">
              <a16:creationId xmlns:a16="http://schemas.microsoft.com/office/drawing/2014/main" id="{F20168AF-28EA-F044-B91F-DBCA6424CB92}"/>
            </a:ext>
          </a:extLst>
        </xdr:cNvPr>
        <xdr:cNvSpPr/>
      </xdr:nvSpPr>
      <xdr:spPr>
        <a:xfrm rot="5400000">
          <a:off x="3956999" y="2398852"/>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791293</xdr:colOff>
      <xdr:row>35</xdr:row>
      <xdr:rowOff>151716</xdr:rowOff>
    </xdr:from>
    <xdr:to>
      <xdr:col>12</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0</xdr:colOff>
      <xdr:row>23</xdr:row>
      <xdr:rowOff>101600</xdr:rowOff>
    </xdr:from>
    <xdr:to>
      <xdr:col>11</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12700</xdr:colOff>
      <xdr:row>18</xdr:row>
      <xdr:rowOff>254000</xdr:rowOff>
    </xdr:from>
    <xdr:to>
      <xdr:col>3</xdr:col>
      <xdr:colOff>495300</xdr:colOff>
      <xdr:row>18</xdr:row>
      <xdr:rowOff>254000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2210228" y="4962989"/>
          <a:ext cx="4826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12700</xdr:colOff>
      <xdr:row>14</xdr:row>
      <xdr:rowOff>0</xdr:rowOff>
    </xdr:from>
    <xdr:to>
      <xdr:col>3</xdr:col>
      <xdr:colOff>495300</xdr:colOff>
      <xdr:row>14</xdr:row>
      <xdr:rowOff>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10228" y="3638764"/>
          <a:ext cx="4826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482600</xdr:colOff>
      <xdr:row>13</xdr:row>
      <xdr:rowOff>254000</xdr:rowOff>
    </xdr:from>
    <xdr:to>
      <xdr:col>3</xdr:col>
      <xdr:colOff>482600</xdr:colOff>
      <xdr:row>18</xdr:row>
      <xdr:rowOff>254000</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2680128" y="3635910"/>
          <a:ext cx="0" cy="132707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495300</xdr:colOff>
      <xdr:row>15</xdr:row>
      <xdr:rowOff>203200</xdr:rowOff>
    </xdr:from>
    <xdr:to>
      <xdr:col>4</xdr:col>
      <xdr:colOff>342900</xdr:colOff>
      <xdr:row>17</xdr:row>
      <xdr:rowOff>25400</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692828" y="4098818"/>
          <a:ext cx="803668" cy="3644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15</xdr:col>
      <xdr:colOff>80434</xdr:colOff>
      <xdr:row>17</xdr:row>
      <xdr:rowOff>253712</xdr:rowOff>
    </xdr:from>
    <xdr:to>
      <xdr:col>19</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15</xdr:col>
      <xdr:colOff>88901</xdr:colOff>
      <xdr:row>34</xdr:row>
      <xdr:rowOff>80433</xdr:rowOff>
    </xdr:from>
    <xdr:to>
      <xdr:col>15</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15</xdr:col>
      <xdr:colOff>16933</xdr:colOff>
      <xdr:row>40</xdr:row>
      <xdr:rowOff>186267</xdr:rowOff>
    </xdr:from>
    <xdr:to>
      <xdr:col>19</xdr:col>
      <xdr:colOff>156633</xdr:colOff>
      <xdr:row>41</xdr:row>
      <xdr:rowOff>186267</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3687270" y="10603121"/>
          <a:ext cx="3963970" cy="271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9</xdr:col>
      <xdr:colOff>948267</xdr:colOff>
      <xdr:row>29</xdr:row>
      <xdr:rowOff>59266</xdr:rowOff>
    </xdr:from>
    <xdr:to>
      <xdr:col>9</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399550</xdr:colOff>
      <xdr:row>13</xdr:row>
      <xdr:rowOff>14270</xdr:rowOff>
    </xdr:from>
    <xdr:to>
      <xdr:col>4</xdr:col>
      <xdr:colOff>406400</xdr:colOff>
      <xdr:row>50</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404091</xdr:colOff>
      <xdr:row>51</xdr:row>
      <xdr:rowOff>2437</xdr:rowOff>
    </xdr:from>
    <xdr:to>
      <xdr:col>5</xdr:col>
      <xdr:colOff>10583</xdr:colOff>
      <xdr:row>51</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8466</xdr:colOff>
      <xdr:row>51</xdr:row>
      <xdr:rowOff>1379</xdr:rowOff>
    </xdr:from>
    <xdr:to>
      <xdr:col>8</xdr:col>
      <xdr:colOff>931333</xdr:colOff>
      <xdr:row>51</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16934</xdr:colOff>
      <xdr:row>55</xdr:row>
      <xdr:rowOff>231741</xdr:rowOff>
    </xdr:from>
    <xdr:to>
      <xdr:col>8</xdr:col>
      <xdr:colOff>931334</xdr:colOff>
      <xdr:row>55</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29633</xdr:colOff>
      <xdr:row>56</xdr:row>
      <xdr:rowOff>149738</xdr:rowOff>
    </xdr:from>
    <xdr:to>
      <xdr:col>9</xdr:col>
      <xdr:colOff>33866</xdr:colOff>
      <xdr:row>57</xdr:row>
      <xdr:rowOff>184555</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7007498" y="14890300"/>
          <a:ext cx="960301" cy="305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6</xdr:col>
      <xdr:colOff>21167</xdr:colOff>
      <xdr:row>48</xdr:row>
      <xdr:rowOff>148168</xdr:rowOff>
    </xdr:from>
    <xdr:to>
      <xdr:col>11</xdr:col>
      <xdr:colOff>592666</xdr:colOff>
      <xdr:row>48</xdr:row>
      <xdr:rowOff>152400</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5086897" y="12819629"/>
          <a:ext cx="5351836" cy="423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21167</xdr:colOff>
      <xdr:row>48</xdr:row>
      <xdr:rowOff>135468</xdr:rowOff>
    </xdr:from>
    <xdr:to>
      <xdr:col>6</xdr:col>
      <xdr:colOff>21167</xdr:colOff>
      <xdr:row>50</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a:off x="5086897" y="12806929"/>
          <a:ext cx="0" cy="3782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114301</xdr:colOff>
      <xdr:row>47</xdr:row>
      <xdr:rowOff>84668</xdr:rowOff>
    </xdr:from>
    <xdr:to>
      <xdr:col>9</xdr:col>
      <xdr:colOff>12700</xdr:colOff>
      <xdr:row>48</xdr:row>
      <xdr:rowOff>71968</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7092166" y="12499275"/>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5</xdr:col>
      <xdr:colOff>880534</xdr:colOff>
      <xdr:row>49</xdr:row>
      <xdr:rowOff>71968</xdr:rowOff>
    </xdr:from>
    <xdr:to>
      <xdr:col>6</xdr:col>
      <xdr:colOff>116417</xdr:colOff>
      <xdr:row>50</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781448</xdr:colOff>
      <xdr:row>30</xdr:row>
      <xdr:rowOff>216531</xdr:rowOff>
    </xdr:from>
    <xdr:to>
      <xdr:col>12</xdr:col>
      <xdr:colOff>940198</xdr:colOff>
      <xdr:row>31</xdr:row>
      <xdr:rowOff>138214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1573689"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762396</xdr:colOff>
      <xdr:row>41</xdr:row>
      <xdr:rowOff>180177</xdr:rowOff>
    </xdr:from>
    <xdr:to>
      <xdr:col>12</xdr:col>
      <xdr:colOff>921146</xdr:colOff>
      <xdr:row>42</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14270</xdr:colOff>
      <xdr:row>50</xdr:row>
      <xdr:rowOff>249766</xdr:rowOff>
    </xdr:from>
    <xdr:to>
      <xdr:col>8</xdr:col>
      <xdr:colOff>16934</xdr:colOff>
      <xdr:row>56</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767053</xdr:colOff>
      <xdr:row>55</xdr:row>
      <xdr:rowOff>85418</xdr:rowOff>
    </xdr:from>
    <xdr:to>
      <xdr:col>8</xdr:col>
      <xdr:colOff>925803</xdr:colOff>
      <xdr:row>56</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0</xdr:colOff>
      <xdr:row>55</xdr:row>
      <xdr:rowOff>226411</xdr:rowOff>
    </xdr:from>
    <xdr:to>
      <xdr:col>11</xdr:col>
      <xdr:colOff>592666</xdr:colOff>
      <xdr:row>55</xdr:row>
      <xdr:rowOff>226411</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9846067" y="14624501"/>
          <a:ext cx="59266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579966</xdr:colOff>
      <xdr:row>48</xdr:row>
      <xdr:rowOff>148168</xdr:rowOff>
    </xdr:from>
    <xdr:to>
      <xdr:col>11</xdr:col>
      <xdr:colOff>585057</xdr:colOff>
      <xdr:row>56</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0426033" y="12719741"/>
          <a:ext cx="5091" cy="19352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3</xdr:col>
      <xdr:colOff>941480</xdr:colOff>
      <xdr:row>46</xdr:row>
      <xdr:rowOff>0</xdr:rowOff>
    </xdr:from>
    <xdr:to>
      <xdr:col>3</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11</xdr:col>
      <xdr:colOff>8466</xdr:colOff>
      <xdr:row>50</xdr:row>
      <xdr:rowOff>254000</xdr:rowOff>
    </xdr:from>
    <xdr:to>
      <xdr:col>11</xdr:col>
      <xdr:colOff>575733</xdr:colOff>
      <xdr:row>50</xdr:row>
      <xdr:rowOff>254000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9854533" y="13439169"/>
          <a:ext cx="56726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791290</xdr:colOff>
      <xdr:row>35</xdr:row>
      <xdr:rowOff>174346</xdr:rowOff>
    </xdr:from>
    <xdr:to>
      <xdr:col>15</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4234</xdr:colOff>
      <xdr:row>35</xdr:row>
      <xdr:rowOff>135466</xdr:rowOff>
    </xdr:from>
    <xdr:to>
      <xdr:col>19</xdr:col>
      <xdr:colOff>16933</xdr:colOff>
      <xdr:row>35</xdr:row>
      <xdr:rowOff>135467</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6542773" y="9253781"/>
          <a:ext cx="968767"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800406</xdr:colOff>
      <xdr:row>12</xdr:row>
      <xdr:rowOff>161655</xdr:rowOff>
    </xdr:from>
    <xdr:to>
      <xdr:col>5</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21831</xdr:colOff>
      <xdr:row>12</xdr:row>
      <xdr:rowOff>157968</xdr:rowOff>
    </xdr:from>
    <xdr:to>
      <xdr:col>3</xdr:col>
      <xdr:colOff>180581</xdr:colOff>
      <xdr:row>13</xdr:row>
      <xdr:rowOff>72564</xdr:rowOff>
    </xdr:to>
    <xdr:sp macro="" textlink="">
      <xdr:nvSpPr>
        <xdr:cNvPr id="131" name="三角形 130">
          <a:extLst>
            <a:ext uri="{FF2B5EF4-FFF2-40B4-BE49-F238E27FC236}">
              <a16:creationId xmlns:a16="http://schemas.microsoft.com/office/drawing/2014/main" id="{19175605-F47C-0143-B181-D271167D9CC4}"/>
            </a:ext>
          </a:extLst>
        </xdr:cNvPr>
        <xdr:cNvSpPr/>
      </xdr:nvSpPr>
      <xdr:spPr>
        <a:xfrm rot="16200000">
          <a:off x="2213009" y="3289374"/>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7562</xdr:colOff>
      <xdr:row>13</xdr:row>
      <xdr:rowOff>157965</xdr:rowOff>
    </xdr:from>
    <xdr:to>
      <xdr:col>3</xdr:col>
      <xdr:colOff>166312</xdr:colOff>
      <xdr:row>14</xdr:row>
      <xdr:rowOff>72561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198740" y="354622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781576</xdr:colOff>
      <xdr:row>12</xdr:row>
      <xdr:rowOff>171357</xdr:rowOff>
    </xdr:from>
    <xdr:to>
      <xdr:col>8</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791281</xdr:colOff>
      <xdr:row>18</xdr:row>
      <xdr:rowOff>166792</xdr:rowOff>
    </xdr:from>
    <xdr:to>
      <xdr:col>12</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873345</xdr:colOff>
      <xdr:row>29</xdr:row>
      <xdr:rowOff>86965</xdr:rowOff>
    </xdr:from>
    <xdr:to>
      <xdr:col>10</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791029</xdr:colOff>
      <xdr:row>50</xdr:row>
      <xdr:rowOff>123655</xdr:rowOff>
    </xdr:from>
    <xdr:to>
      <xdr:col>8</xdr:col>
      <xdr:colOff>949779</xdr:colOff>
      <xdr:row>51</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470899</xdr:colOff>
      <xdr:row>19</xdr:row>
      <xdr:rowOff>14269</xdr:rowOff>
    </xdr:from>
    <xdr:to>
      <xdr:col>8</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777008</xdr:colOff>
      <xdr:row>18</xdr:row>
      <xdr:rowOff>195330</xdr:rowOff>
    </xdr:from>
    <xdr:to>
      <xdr:col>8</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1903</xdr:colOff>
      <xdr:row>10</xdr:row>
      <xdr:rowOff>114157</xdr:rowOff>
    </xdr:from>
    <xdr:to>
      <xdr:col>10</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1903</xdr:colOff>
      <xdr:row>10</xdr:row>
      <xdr:rowOff>103930</xdr:rowOff>
    </xdr:from>
    <xdr:to>
      <xdr:col>6</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883048</xdr:colOff>
      <xdr:row>11</xdr:row>
      <xdr:rowOff>68129</xdr:rowOff>
    </xdr:from>
    <xdr:to>
      <xdr:col>6</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953403</xdr:colOff>
      <xdr:row>10</xdr:row>
      <xdr:rowOff>113633</xdr:rowOff>
    </xdr:from>
    <xdr:to>
      <xdr:col>9</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406400</xdr:colOff>
      <xdr:row>11</xdr:row>
      <xdr:rowOff>209120</xdr:rowOff>
    </xdr:from>
    <xdr:to>
      <xdr:col>5</xdr:col>
      <xdr:colOff>1371600</xdr:colOff>
      <xdr:row>30</xdr:row>
      <xdr:rowOff>253999</xdr:rowOff>
    </xdr:to>
    <xdr:pic>
      <xdr:nvPicPr>
        <xdr:cNvPr id="4" name="図 3">
          <a:extLst>
            <a:ext uri="{FF2B5EF4-FFF2-40B4-BE49-F238E27FC236}">
              <a16:creationId xmlns:a16="http://schemas.microsoft.com/office/drawing/2014/main" id="{5CFF6364-3082-BBFA-B370-A962942B96BD}"/>
            </a:ext>
          </a:extLst>
        </xdr:cNvPr>
        <xdr:cNvPicPr>
          <a:picLocks noChangeAspect="1"/>
        </xdr:cNvPicPr>
      </xdr:nvPicPr>
      <xdr:blipFill>
        <a:blip xmlns:r="http://schemas.openxmlformats.org/officeDocument/2006/relationships" r:embed="rId1"/>
        <a:stretch>
          <a:fillRect/>
        </a:stretch>
      </xdr:blipFill>
      <xdr:spPr>
        <a:xfrm>
          <a:off x="2590800" y="3028520"/>
          <a:ext cx="6057900" cy="487087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431800</xdr:colOff>
      <xdr:row>12</xdr:row>
      <xdr:rowOff>50800</xdr:rowOff>
    </xdr:from>
    <xdr:to>
      <xdr:col>5</xdr:col>
      <xdr:colOff>2552700</xdr:colOff>
      <xdr:row>31</xdr:row>
      <xdr:rowOff>7660</xdr:rowOff>
    </xdr:to>
    <xdr:pic>
      <xdr:nvPicPr>
        <xdr:cNvPr id="3" name="図 2">
          <a:extLst>
            <a:ext uri="{FF2B5EF4-FFF2-40B4-BE49-F238E27FC236}">
              <a16:creationId xmlns:a16="http://schemas.microsoft.com/office/drawing/2014/main" id="{88B2CD72-B2B9-AF06-6A67-DC9F277B08BE}"/>
            </a:ext>
          </a:extLst>
        </xdr:cNvPr>
        <xdr:cNvPicPr>
          <a:picLocks noChangeAspect="1"/>
        </xdr:cNvPicPr>
      </xdr:nvPicPr>
      <xdr:blipFill>
        <a:blip xmlns:r="http://schemas.openxmlformats.org/officeDocument/2006/relationships" r:embed="rId1"/>
        <a:stretch>
          <a:fillRect/>
        </a:stretch>
      </xdr:blipFill>
      <xdr:spPr>
        <a:xfrm>
          <a:off x="1384300" y="3124200"/>
          <a:ext cx="8445500" cy="478286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673100</xdr:colOff>
      <xdr:row>12</xdr:row>
      <xdr:rowOff>50799</xdr:rowOff>
    </xdr:from>
    <xdr:to>
      <xdr:col>5</xdr:col>
      <xdr:colOff>2565400</xdr:colOff>
      <xdr:row>30</xdr:row>
      <xdr:rowOff>132198</xdr:rowOff>
    </xdr:to>
    <xdr:pic>
      <xdr:nvPicPr>
        <xdr:cNvPr id="4" name="図 3">
          <a:extLst>
            <a:ext uri="{FF2B5EF4-FFF2-40B4-BE49-F238E27FC236}">
              <a16:creationId xmlns:a16="http://schemas.microsoft.com/office/drawing/2014/main" id="{E80BDE39-458C-CBB7-D46C-30889237F61E}"/>
            </a:ext>
          </a:extLst>
        </xdr:cNvPr>
        <xdr:cNvPicPr>
          <a:picLocks noChangeAspect="1"/>
        </xdr:cNvPicPr>
      </xdr:nvPicPr>
      <xdr:blipFill>
        <a:blip xmlns:r="http://schemas.openxmlformats.org/officeDocument/2006/relationships" r:embed="rId1"/>
        <a:stretch>
          <a:fillRect/>
        </a:stretch>
      </xdr:blipFill>
      <xdr:spPr>
        <a:xfrm>
          <a:off x="1625600" y="3124199"/>
          <a:ext cx="8216900" cy="465339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673100</xdr:colOff>
      <xdr:row>12</xdr:row>
      <xdr:rowOff>25400</xdr:rowOff>
    </xdr:from>
    <xdr:to>
      <xdr:col>5</xdr:col>
      <xdr:colOff>2781300</xdr:colOff>
      <xdr:row>30</xdr:row>
      <xdr:rowOff>229068</xdr:rowOff>
    </xdr:to>
    <xdr:pic>
      <xdr:nvPicPr>
        <xdr:cNvPr id="5" name="図 4">
          <a:extLst>
            <a:ext uri="{FF2B5EF4-FFF2-40B4-BE49-F238E27FC236}">
              <a16:creationId xmlns:a16="http://schemas.microsoft.com/office/drawing/2014/main" id="{68D7175B-8828-FE69-8E2C-A66F6D8B4354}"/>
            </a:ext>
          </a:extLst>
        </xdr:cNvPr>
        <xdr:cNvPicPr>
          <a:picLocks noChangeAspect="1"/>
        </xdr:cNvPicPr>
      </xdr:nvPicPr>
      <xdr:blipFill>
        <a:blip xmlns:r="http://schemas.openxmlformats.org/officeDocument/2006/relationships" r:embed="rId1"/>
        <a:stretch>
          <a:fillRect/>
        </a:stretch>
      </xdr:blipFill>
      <xdr:spPr>
        <a:xfrm>
          <a:off x="1625600" y="3098800"/>
          <a:ext cx="8432800" cy="477566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533400</xdr:colOff>
      <xdr:row>11</xdr:row>
      <xdr:rowOff>253999</xdr:rowOff>
    </xdr:from>
    <xdr:to>
      <xdr:col>5</xdr:col>
      <xdr:colOff>2679700</xdr:colOff>
      <xdr:row>30</xdr:row>
      <xdr:rowOff>225244</xdr:rowOff>
    </xdr:to>
    <xdr:pic>
      <xdr:nvPicPr>
        <xdr:cNvPr id="3" name="図 2">
          <a:extLst>
            <a:ext uri="{FF2B5EF4-FFF2-40B4-BE49-F238E27FC236}">
              <a16:creationId xmlns:a16="http://schemas.microsoft.com/office/drawing/2014/main" id="{AACF834E-E9DB-5ACE-3B34-3FBBA365A1D7}"/>
            </a:ext>
          </a:extLst>
        </xdr:cNvPr>
        <xdr:cNvPicPr>
          <a:picLocks noChangeAspect="1"/>
        </xdr:cNvPicPr>
      </xdr:nvPicPr>
      <xdr:blipFill>
        <a:blip xmlns:r="http://schemas.openxmlformats.org/officeDocument/2006/relationships" r:embed="rId1"/>
        <a:stretch>
          <a:fillRect/>
        </a:stretch>
      </xdr:blipFill>
      <xdr:spPr>
        <a:xfrm>
          <a:off x="1485900" y="3073399"/>
          <a:ext cx="8470900" cy="479724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419100</xdr:colOff>
      <xdr:row>12</xdr:row>
      <xdr:rowOff>0</xdr:rowOff>
    </xdr:from>
    <xdr:to>
      <xdr:col>5</xdr:col>
      <xdr:colOff>2628900</xdr:colOff>
      <xdr:row>31</xdr:row>
      <xdr:rowOff>7206</xdr:rowOff>
    </xdr:to>
    <xdr:pic>
      <xdr:nvPicPr>
        <xdr:cNvPr id="4" name="図 3">
          <a:extLst>
            <a:ext uri="{FF2B5EF4-FFF2-40B4-BE49-F238E27FC236}">
              <a16:creationId xmlns:a16="http://schemas.microsoft.com/office/drawing/2014/main" id="{3D2A297B-3783-C57D-3E8F-85084142F7BD}"/>
            </a:ext>
          </a:extLst>
        </xdr:cNvPr>
        <xdr:cNvPicPr>
          <a:picLocks noChangeAspect="1"/>
        </xdr:cNvPicPr>
      </xdr:nvPicPr>
      <xdr:blipFill>
        <a:blip xmlns:r="http://schemas.openxmlformats.org/officeDocument/2006/relationships" r:embed="rId1"/>
        <a:stretch>
          <a:fillRect/>
        </a:stretch>
      </xdr:blipFill>
      <xdr:spPr>
        <a:xfrm>
          <a:off x="1371600" y="3073400"/>
          <a:ext cx="8534400" cy="483320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647700</xdr:colOff>
      <xdr:row>12</xdr:row>
      <xdr:rowOff>63499</xdr:rowOff>
    </xdr:from>
    <xdr:to>
      <xdr:col>5</xdr:col>
      <xdr:colOff>2540000</xdr:colOff>
      <xdr:row>30</xdr:row>
      <xdr:rowOff>144898</xdr:rowOff>
    </xdr:to>
    <xdr:pic>
      <xdr:nvPicPr>
        <xdr:cNvPr id="3" name="図 2">
          <a:extLst>
            <a:ext uri="{FF2B5EF4-FFF2-40B4-BE49-F238E27FC236}">
              <a16:creationId xmlns:a16="http://schemas.microsoft.com/office/drawing/2014/main" id="{158DD672-299E-890D-E03F-99D87ACBA73C}"/>
            </a:ext>
          </a:extLst>
        </xdr:cNvPr>
        <xdr:cNvPicPr>
          <a:picLocks noChangeAspect="1"/>
        </xdr:cNvPicPr>
      </xdr:nvPicPr>
      <xdr:blipFill>
        <a:blip xmlns:r="http://schemas.openxmlformats.org/officeDocument/2006/relationships" r:embed="rId1"/>
        <a:stretch>
          <a:fillRect/>
        </a:stretch>
      </xdr:blipFill>
      <xdr:spPr>
        <a:xfrm>
          <a:off x="1600200" y="3136899"/>
          <a:ext cx="8216900" cy="4653399"/>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901700</xdr:colOff>
      <xdr:row>12</xdr:row>
      <xdr:rowOff>38101</xdr:rowOff>
    </xdr:from>
    <xdr:to>
      <xdr:col>5</xdr:col>
      <xdr:colOff>1801667</xdr:colOff>
      <xdr:row>30</xdr:row>
      <xdr:rowOff>139701</xdr:rowOff>
    </xdr:to>
    <xdr:pic>
      <xdr:nvPicPr>
        <xdr:cNvPr id="3" name="図 2">
          <a:extLst>
            <a:ext uri="{FF2B5EF4-FFF2-40B4-BE49-F238E27FC236}">
              <a16:creationId xmlns:a16="http://schemas.microsoft.com/office/drawing/2014/main" id="{4FC950D0-37CA-0D1A-B5A6-6EF14A1AF98E}"/>
            </a:ext>
          </a:extLst>
        </xdr:cNvPr>
        <xdr:cNvPicPr>
          <a:picLocks noChangeAspect="1"/>
        </xdr:cNvPicPr>
      </xdr:nvPicPr>
      <xdr:blipFill>
        <a:blip xmlns:r="http://schemas.openxmlformats.org/officeDocument/2006/relationships" r:embed="rId1"/>
        <a:stretch>
          <a:fillRect/>
        </a:stretch>
      </xdr:blipFill>
      <xdr:spPr>
        <a:xfrm>
          <a:off x="1854200" y="3111501"/>
          <a:ext cx="7224567" cy="46736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635000</xdr:colOff>
      <xdr:row>11</xdr:row>
      <xdr:rowOff>253999</xdr:rowOff>
    </xdr:from>
    <xdr:to>
      <xdr:col>5</xdr:col>
      <xdr:colOff>2476500</xdr:colOff>
      <xdr:row>30</xdr:row>
      <xdr:rowOff>241390</xdr:rowOff>
    </xdr:to>
    <xdr:pic>
      <xdr:nvPicPr>
        <xdr:cNvPr id="4" name="図 3">
          <a:extLst>
            <a:ext uri="{FF2B5EF4-FFF2-40B4-BE49-F238E27FC236}">
              <a16:creationId xmlns:a16="http://schemas.microsoft.com/office/drawing/2014/main" id="{82BA5C50-0BD7-87CA-E4C8-6867CF24AF4B}"/>
            </a:ext>
          </a:extLst>
        </xdr:cNvPr>
        <xdr:cNvPicPr>
          <a:picLocks noChangeAspect="1"/>
        </xdr:cNvPicPr>
      </xdr:nvPicPr>
      <xdr:blipFill>
        <a:blip xmlns:r="http://schemas.openxmlformats.org/officeDocument/2006/relationships" r:embed="rId1"/>
        <a:stretch>
          <a:fillRect/>
        </a:stretch>
      </xdr:blipFill>
      <xdr:spPr>
        <a:xfrm>
          <a:off x="1587500" y="3073399"/>
          <a:ext cx="8166100" cy="4813391"/>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1181100</xdr:colOff>
      <xdr:row>12</xdr:row>
      <xdr:rowOff>12700</xdr:rowOff>
    </xdr:from>
    <xdr:to>
      <xdr:col>5</xdr:col>
      <xdr:colOff>1866900</xdr:colOff>
      <xdr:row>31</xdr:row>
      <xdr:rowOff>34737</xdr:rowOff>
    </xdr:to>
    <xdr:pic>
      <xdr:nvPicPr>
        <xdr:cNvPr id="3" name="図 2">
          <a:extLst>
            <a:ext uri="{FF2B5EF4-FFF2-40B4-BE49-F238E27FC236}">
              <a16:creationId xmlns:a16="http://schemas.microsoft.com/office/drawing/2014/main" id="{3C9181C8-E10C-BFBC-740F-AE884B8A18A4}"/>
            </a:ext>
          </a:extLst>
        </xdr:cNvPr>
        <xdr:cNvPicPr>
          <a:picLocks noChangeAspect="1"/>
        </xdr:cNvPicPr>
      </xdr:nvPicPr>
      <xdr:blipFill>
        <a:blip xmlns:r="http://schemas.openxmlformats.org/officeDocument/2006/relationships" r:embed="rId1"/>
        <a:stretch>
          <a:fillRect/>
        </a:stretch>
      </xdr:blipFill>
      <xdr:spPr>
        <a:xfrm>
          <a:off x="2133600" y="3086100"/>
          <a:ext cx="7010400" cy="48480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27</xdr:row>
      <xdr:rowOff>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279400" y="16611600"/>
          <a:ext cx="7834807" cy="3174610"/>
        </a:xfrm>
        <a:prstGeom prst="rect">
          <a:avLst/>
        </a:prstGeom>
      </xdr:spPr>
    </xdr:pic>
    <xdr:clientData/>
  </xdr:oneCellAnchor>
</xdr:wsDr>
</file>

<file path=xl/drawings/drawing20.xml><?xml version="1.0" encoding="utf-8"?>
<xdr:wsDr xmlns:xdr="http://schemas.openxmlformats.org/drawingml/2006/spreadsheetDrawing" xmlns:a="http://schemas.openxmlformats.org/drawingml/2006/main">
  <xdr:twoCellAnchor editAs="oneCell">
    <xdr:from>
      <xdr:col>1</xdr:col>
      <xdr:colOff>1054100</xdr:colOff>
      <xdr:row>11</xdr:row>
      <xdr:rowOff>241300</xdr:rowOff>
    </xdr:from>
    <xdr:to>
      <xdr:col>5</xdr:col>
      <xdr:colOff>1752600</xdr:colOff>
      <xdr:row>31</xdr:row>
      <xdr:rowOff>18119</xdr:rowOff>
    </xdr:to>
    <xdr:pic>
      <xdr:nvPicPr>
        <xdr:cNvPr id="3" name="図 2">
          <a:extLst>
            <a:ext uri="{FF2B5EF4-FFF2-40B4-BE49-F238E27FC236}">
              <a16:creationId xmlns:a16="http://schemas.microsoft.com/office/drawing/2014/main" id="{45CD870A-A69E-64D7-4BBD-9CDB7A023BEB}"/>
            </a:ext>
          </a:extLst>
        </xdr:cNvPr>
        <xdr:cNvPicPr>
          <a:picLocks noChangeAspect="1"/>
        </xdr:cNvPicPr>
      </xdr:nvPicPr>
      <xdr:blipFill>
        <a:blip xmlns:r="http://schemas.openxmlformats.org/officeDocument/2006/relationships" r:embed="rId1"/>
        <a:stretch>
          <a:fillRect/>
        </a:stretch>
      </xdr:blipFill>
      <xdr:spPr>
        <a:xfrm>
          <a:off x="2006600" y="3060700"/>
          <a:ext cx="7023100" cy="485681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15</xdr:col>
      <xdr:colOff>749300</xdr:colOff>
      <xdr:row>12</xdr:row>
      <xdr:rowOff>12700</xdr:rowOff>
    </xdr:from>
    <xdr:to>
      <xdr:col>15</xdr:col>
      <xdr:colOff>749300</xdr:colOff>
      <xdr:row>14</xdr:row>
      <xdr:rowOff>12700</xdr:rowOff>
    </xdr:to>
    <xdr:cxnSp macro="">
      <xdr:nvCxnSpPr>
        <xdr:cNvPr id="2" name="直線コネクタ 1">
          <a:extLst>
            <a:ext uri="{FF2B5EF4-FFF2-40B4-BE49-F238E27FC236}">
              <a16:creationId xmlns:a16="http://schemas.microsoft.com/office/drawing/2014/main" id="{72A99D42-6459-AB44-96FD-0B51D701190D}"/>
            </a:ext>
          </a:extLst>
        </xdr:cNvPr>
        <xdr:cNvCxnSpPr>
          <a:cxnSpLocks/>
        </xdr:cNvCxnSpPr>
      </xdr:nvCxnSpPr>
      <xdr:spPr>
        <a:xfrm>
          <a:off x="14605000" y="3111500"/>
          <a:ext cx="0" cy="520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736600</xdr:colOff>
      <xdr:row>24</xdr:row>
      <xdr:rowOff>254000</xdr:rowOff>
    </xdr:from>
    <xdr:to>
      <xdr:col>17</xdr:col>
      <xdr:colOff>736600</xdr:colOff>
      <xdr:row>26</xdr:row>
      <xdr:rowOff>254000</xdr:rowOff>
    </xdr:to>
    <xdr:cxnSp macro="">
      <xdr:nvCxnSpPr>
        <xdr:cNvPr id="4" name="直線コネクタ 3">
          <a:extLst>
            <a:ext uri="{FF2B5EF4-FFF2-40B4-BE49-F238E27FC236}">
              <a16:creationId xmlns:a16="http://schemas.microsoft.com/office/drawing/2014/main" id="{E198E373-97F0-3244-9DA6-22EA3F5281E6}"/>
            </a:ext>
          </a:extLst>
        </xdr:cNvPr>
        <xdr:cNvCxnSpPr>
          <a:cxnSpLocks/>
        </xdr:cNvCxnSpPr>
      </xdr:nvCxnSpPr>
      <xdr:spPr>
        <a:xfrm>
          <a:off x="15303115" y="6604000"/>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749300</xdr:colOff>
      <xdr:row>27</xdr:row>
      <xdr:rowOff>0</xdr:rowOff>
    </xdr:from>
    <xdr:to>
      <xdr:col>15</xdr:col>
      <xdr:colOff>750455</xdr:colOff>
      <xdr:row>31</xdr:row>
      <xdr:rowOff>127000</xdr:rowOff>
    </xdr:to>
    <xdr:cxnSp macro="">
      <xdr:nvCxnSpPr>
        <xdr:cNvPr id="5" name="直線コネクタ 4">
          <a:extLst>
            <a:ext uri="{FF2B5EF4-FFF2-40B4-BE49-F238E27FC236}">
              <a16:creationId xmlns:a16="http://schemas.microsoft.com/office/drawing/2014/main" id="{A2744053-810A-3F44-97E1-01EC87B765A3}"/>
            </a:ext>
          </a:extLst>
        </xdr:cNvPr>
        <xdr:cNvCxnSpPr>
          <a:cxnSpLocks/>
        </xdr:cNvCxnSpPr>
      </xdr:nvCxnSpPr>
      <xdr:spPr>
        <a:xfrm flipH="1">
          <a:off x="13141421" y="6888788"/>
          <a:ext cx="1155" cy="11276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0</xdr:colOff>
      <xdr:row>19</xdr:row>
      <xdr:rowOff>139700</xdr:rowOff>
    </xdr:from>
    <xdr:to>
      <xdr:col>17</xdr:col>
      <xdr:colOff>0</xdr:colOff>
      <xdr:row>19</xdr:row>
      <xdr:rowOff>139700</xdr:rowOff>
    </xdr:to>
    <xdr:cxnSp macro="">
      <xdr:nvCxnSpPr>
        <xdr:cNvPr id="7" name="直線コネクタ 6">
          <a:extLst>
            <a:ext uri="{FF2B5EF4-FFF2-40B4-BE49-F238E27FC236}">
              <a16:creationId xmlns:a16="http://schemas.microsoft.com/office/drawing/2014/main" id="{3BF6B53E-E0DC-D848-9F51-445FDD0E2E04}"/>
            </a:ext>
          </a:extLst>
        </xdr:cNvPr>
        <xdr:cNvCxnSpPr>
          <a:cxnSpLocks/>
        </xdr:cNvCxnSpPr>
      </xdr:nvCxnSpPr>
      <xdr:spPr>
        <a:xfrm>
          <a:off x="15417800" y="5029200"/>
          <a:ext cx="9525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762000</xdr:colOff>
      <xdr:row>31</xdr:row>
      <xdr:rowOff>127000</xdr:rowOff>
    </xdr:from>
    <xdr:to>
      <xdr:col>17</xdr:col>
      <xdr:colOff>12700</xdr:colOff>
      <xdr:row>31</xdr:row>
      <xdr:rowOff>127000</xdr:rowOff>
    </xdr:to>
    <xdr:cxnSp macro="">
      <xdr:nvCxnSpPr>
        <xdr:cNvPr id="10" name="直線コネクタ 9">
          <a:extLst>
            <a:ext uri="{FF2B5EF4-FFF2-40B4-BE49-F238E27FC236}">
              <a16:creationId xmlns:a16="http://schemas.microsoft.com/office/drawing/2014/main" id="{5C1C9BD7-E13E-7441-812C-1EADB6343ABF}"/>
            </a:ext>
          </a:extLst>
        </xdr:cNvPr>
        <xdr:cNvCxnSpPr>
          <a:cxnSpLocks/>
        </xdr:cNvCxnSpPr>
      </xdr:nvCxnSpPr>
      <xdr:spPr>
        <a:xfrm>
          <a:off x="12807758" y="8266545"/>
          <a:ext cx="177145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12700</xdr:colOff>
      <xdr:row>31</xdr:row>
      <xdr:rowOff>127000</xdr:rowOff>
    </xdr:from>
    <xdr:to>
      <xdr:col>19</xdr:col>
      <xdr:colOff>12700</xdr:colOff>
      <xdr:row>31</xdr:row>
      <xdr:rowOff>127000</xdr:rowOff>
    </xdr:to>
    <xdr:cxnSp macro="">
      <xdr:nvCxnSpPr>
        <xdr:cNvPr id="16" name="直線コネクタ 15">
          <a:extLst>
            <a:ext uri="{FF2B5EF4-FFF2-40B4-BE49-F238E27FC236}">
              <a16:creationId xmlns:a16="http://schemas.microsoft.com/office/drawing/2014/main" id="{683B5388-16AF-5049-A60D-2D4B1C069029}"/>
            </a:ext>
          </a:extLst>
        </xdr:cNvPr>
        <xdr:cNvCxnSpPr>
          <a:cxnSpLocks/>
        </xdr:cNvCxnSpPr>
      </xdr:nvCxnSpPr>
      <xdr:spPr>
        <a:xfrm>
          <a:off x="16137852" y="8266545"/>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12700</xdr:colOff>
      <xdr:row>31</xdr:row>
      <xdr:rowOff>114301</xdr:rowOff>
    </xdr:from>
    <xdr:to>
      <xdr:col>21</xdr:col>
      <xdr:colOff>12700</xdr:colOff>
      <xdr:row>31</xdr:row>
      <xdr:rowOff>114301</xdr:rowOff>
    </xdr:to>
    <xdr:cxnSp macro="">
      <xdr:nvCxnSpPr>
        <xdr:cNvPr id="20" name="直線コネクタ 19">
          <a:extLst>
            <a:ext uri="{FF2B5EF4-FFF2-40B4-BE49-F238E27FC236}">
              <a16:creationId xmlns:a16="http://schemas.microsoft.com/office/drawing/2014/main" id="{B1A85360-D2BE-924F-A04F-76C16ED5FDF7}"/>
            </a:ext>
          </a:extLst>
        </xdr:cNvPr>
        <xdr:cNvCxnSpPr>
          <a:cxnSpLocks/>
        </xdr:cNvCxnSpPr>
      </xdr:nvCxnSpPr>
      <xdr:spPr>
        <a:xfrm>
          <a:off x="18658609" y="8253846"/>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584201</xdr:colOff>
      <xdr:row>26</xdr:row>
      <xdr:rowOff>104019</xdr:rowOff>
    </xdr:from>
    <xdr:to>
      <xdr:col>21</xdr:col>
      <xdr:colOff>927101</xdr:colOff>
      <xdr:row>26</xdr:row>
      <xdr:rowOff>269119</xdr:rowOff>
    </xdr:to>
    <xdr:grpSp>
      <xdr:nvGrpSpPr>
        <xdr:cNvPr id="29" name="グループ化 28">
          <a:extLst>
            <a:ext uri="{FF2B5EF4-FFF2-40B4-BE49-F238E27FC236}">
              <a16:creationId xmlns:a16="http://schemas.microsoft.com/office/drawing/2014/main" id="{8D2ED5EF-6DBA-6851-6AFB-A67ABE06F2AD}"/>
            </a:ext>
          </a:extLst>
        </xdr:cNvPr>
        <xdr:cNvGrpSpPr/>
      </xdr:nvGrpSpPr>
      <xdr:grpSpPr>
        <a:xfrm>
          <a:off x="20538595" y="6723413"/>
          <a:ext cx="342900" cy="165100"/>
          <a:chOff x="14439900" y="3441700"/>
          <a:chExt cx="342900" cy="165100"/>
        </a:xfrm>
      </xdr:grpSpPr>
      <xdr:cxnSp macro="">
        <xdr:nvCxnSpPr>
          <xdr:cNvPr id="21" name="直線コネクタ 20">
            <a:extLst>
              <a:ext uri="{FF2B5EF4-FFF2-40B4-BE49-F238E27FC236}">
                <a16:creationId xmlns:a16="http://schemas.microsoft.com/office/drawing/2014/main" id="{9FBE449B-4A31-F04C-99C6-CBB734109D13}"/>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25" name="直線コネクタ 24">
            <a:extLst>
              <a:ext uri="{FF2B5EF4-FFF2-40B4-BE49-F238E27FC236}">
                <a16:creationId xmlns:a16="http://schemas.microsoft.com/office/drawing/2014/main" id="{DAA46EEB-0C85-C04A-8018-27CDE263EC61}"/>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774700</xdr:colOff>
      <xdr:row>18</xdr:row>
      <xdr:rowOff>215900</xdr:rowOff>
    </xdr:from>
    <xdr:to>
      <xdr:col>16</xdr:col>
      <xdr:colOff>939800</xdr:colOff>
      <xdr:row>20</xdr:row>
      <xdr:rowOff>50800</xdr:rowOff>
    </xdr:to>
    <xdr:grpSp>
      <xdr:nvGrpSpPr>
        <xdr:cNvPr id="30" name="グループ化 29">
          <a:extLst>
            <a:ext uri="{FF2B5EF4-FFF2-40B4-BE49-F238E27FC236}">
              <a16:creationId xmlns:a16="http://schemas.microsoft.com/office/drawing/2014/main" id="{C28B4332-AD99-9549-87A0-76DD293F0C43}"/>
            </a:ext>
          </a:extLst>
        </xdr:cNvPr>
        <xdr:cNvGrpSpPr/>
      </xdr:nvGrpSpPr>
      <xdr:grpSpPr>
        <a:xfrm rot="16200000">
          <a:off x="14640406" y="4899891"/>
          <a:ext cx="335203" cy="165100"/>
          <a:chOff x="14439900" y="3441700"/>
          <a:chExt cx="342900" cy="165100"/>
        </a:xfrm>
      </xdr:grpSpPr>
      <xdr:cxnSp macro="">
        <xdr:nvCxnSpPr>
          <xdr:cNvPr id="31" name="直線コネクタ 30">
            <a:extLst>
              <a:ext uri="{FF2B5EF4-FFF2-40B4-BE49-F238E27FC236}">
                <a16:creationId xmlns:a16="http://schemas.microsoft.com/office/drawing/2014/main" id="{BA455A71-40B4-7DC4-3688-533B091B73CD}"/>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2" name="直線コネクタ 31">
            <a:extLst>
              <a:ext uri="{FF2B5EF4-FFF2-40B4-BE49-F238E27FC236}">
                <a16:creationId xmlns:a16="http://schemas.microsoft.com/office/drawing/2014/main" id="{89C53B22-1226-103B-F170-7D08C575D187}"/>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787400</xdr:colOff>
      <xdr:row>30</xdr:row>
      <xdr:rowOff>203200</xdr:rowOff>
    </xdr:from>
    <xdr:to>
      <xdr:col>17</xdr:col>
      <xdr:colOff>0</xdr:colOff>
      <xdr:row>32</xdr:row>
      <xdr:rowOff>38100</xdr:rowOff>
    </xdr:to>
    <xdr:grpSp>
      <xdr:nvGrpSpPr>
        <xdr:cNvPr id="33" name="グループ化 32">
          <a:extLst>
            <a:ext uri="{FF2B5EF4-FFF2-40B4-BE49-F238E27FC236}">
              <a16:creationId xmlns:a16="http://schemas.microsoft.com/office/drawing/2014/main" id="{445B6A07-9E41-FC48-90F7-BD4C07969A7B}"/>
            </a:ext>
          </a:extLst>
        </xdr:cNvPr>
        <xdr:cNvGrpSpPr/>
      </xdr:nvGrpSpPr>
      <xdr:grpSpPr>
        <a:xfrm rot="16200000">
          <a:off x="14657917" y="7922683"/>
          <a:ext cx="335203" cy="174721"/>
          <a:chOff x="14439900" y="3441700"/>
          <a:chExt cx="342900" cy="165100"/>
        </a:xfrm>
      </xdr:grpSpPr>
      <xdr:cxnSp macro="">
        <xdr:nvCxnSpPr>
          <xdr:cNvPr id="34" name="直線コネクタ 33">
            <a:extLst>
              <a:ext uri="{FF2B5EF4-FFF2-40B4-BE49-F238E27FC236}">
                <a16:creationId xmlns:a16="http://schemas.microsoft.com/office/drawing/2014/main" id="{0C7A1BED-E305-634D-4358-68F099440500}"/>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5" name="直線コネクタ 34">
            <a:extLst>
              <a:ext uri="{FF2B5EF4-FFF2-40B4-BE49-F238E27FC236}">
                <a16:creationId xmlns:a16="http://schemas.microsoft.com/office/drawing/2014/main" id="{9B0F55E9-76CB-8B44-04AA-1010162320DF}"/>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17</xdr:col>
      <xdr:colOff>571500</xdr:colOff>
      <xdr:row>25</xdr:row>
      <xdr:rowOff>0</xdr:rowOff>
    </xdr:from>
    <xdr:to>
      <xdr:col>17</xdr:col>
      <xdr:colOff>914400</xdr:colOff>
      <xdr:row>25</xdr:row>
      <xdr:rowOff>177800</xdr:rowOff>
    </xdr:to>
    <xdr:grpSp>
      <xdr:nvGrpSpPr>
        <xdr:cNvPr id="36" name="グループ化 35">
          <a:extLst>
            <a:ext uri="{FF2B5EF4-FFF2-40B4-BE49-F238E27FC236}">
              <a16:creationId xmlns:a16="http://schemas.microsoft.com/office/drawing/2014/main" id="{058FC9F6-8279-D94B-B2CA-ABBD59506DFF}"/>
            </a:ext>
          </a:extLst>
        </xdr:cNvPr>
        <xdr:cNvGrpSpPr/>
      </xdr:nvGrpSpPr>
      <xdr:grpSpPr>
        <a:xfrm rot="10800000">
          <a:off x="15484379" y="6369242"/>
          <a:ext cx="342900" cy="177800"/>
          <a:chOff x="14439900" y="3429000"/>
          <a:chExt cx="342900" cy="177800"/>
        </a:xfrm>
      </xdr:grpSpPr>
      <xdr:cxnSp macro="">
        <xdr:nvCxnSpPr>
          <xdr:cNvPr id="37" name="直線コネクタ 36">
            <a:extLst>
              <a:ext uri="{FF2B5EF4-FFF2-40B4-BE49-F238E27FC236}">
                <a16:creationId xmlns:a16="http://schemas.microsoft.com/office/drawing/2014/main" id="{1DF2BBF6-C952-6B4E-5CEB-421802AE704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8" name="直線コネクタ 37">
            <a:extLst>
              <a:ext uri="{FF2B5EF4-FFF2-40B4-BE49-F238E27FC236}">
                <a16:creationId xmlns:a16="http://schemas.microsoft.com/office/drawing/2014/main" id="{658016E5-D79F-5155-A813-18747E3B726D}"/>
              </a:ext>
            </a:extLst>
          </xdr:cNvPr>
          <xdr:cNvCxnSpPr>
            <a:cxnSpLocks/>
          </xdr:cNvCxnSpPr>
        </xdr:nvCxnSpPr>
        <xdr:spPr>
          <a:xfrm rot="10800000" flipH="1" flipV="1">
            <a:off x="14617700" y="3429000"/>
            <a:ext cx="165100" cy="1778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18</xdr:col>
      <xdr:colOff>774700</xdr:colOff>
      <xdr:row>30</xdr:row>
      <xdr:rowOff>203200</xdr:rowOff>
    </xdr:from>
    <xdr:to>
      <xdr:col>18</xdr:col>
      <xdr:colOff>939800</xdr:colOff>
      <xdr:row>32</xdr:row>
      <xdr:rowOff>38100</xdr:rowOff>
    </xdr:to>
    <xdr:grpSp>
      <xdr:nvGrpSpPr>
        <xdr:cNvPr id="42" name="グループ化 41">
          <a:extLst>
            <a:ext uri="{FF2B5EF4-FFF2-40B4-BE49-F238E27FC236}">
              <a16:creationId xmlns:a16="http://schemas.microsoft.com/office/drawing/2014/main" id="{F587401F-9BAF-5145-970D-558383F03056}"/>
            </a:ext>
          </a:extLst>
        </xdr:cNvPr>
        <xdr:cNvGrpSpPr/>
      </xdr:nvGrpSpPr>
      <xdr:grpSpPr>
        <a:xfrm rot="16200000">
          <a:off x="17161163" y="7927494"/>
          <a:ext cx="335203" cy="165100"/>
          <a:chOff x="14439900" y="3441700"/>
          <a:chExt cx="342900" cy="165100"/>
        </a:xfrm>
      </xdr:grpSpPr>
      <xdr:cxnSp macro="">
        <xdr:nvCxnSpPr>
          <xdr:cNvPr id="43" name="直線コネクタ 42">
            <a:extLst>
              <a:ext uri="{FF2B5EF4-FFF2-40B4-BE49-F238E27FC236}">
                <a16:creationId xmlns:a16="http://schemas.microsoft.com/office/drawing/2014/main" id="{B30A9AD1-C7EA-6B67-F8E7-B929EC45BB5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4" name="直線コネクタ 43">
            <a:extLst>
              <a:ext uri="{FF2B5EF4-FFF2-40B4-BE49-F238E27FC236}">
                <a16:creationId xmlns:a16="http://schemas.microsoft.com/office/drawing/2014/main" id="{79B9041B-9D13-C880-9AFC-015E25B1791E}"/>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20</xdr:col>
      <xdr:colOff>12700</xdr:colOff>
      <xdr:row>30</xdr:row>
      <xdr:rowOff>203200</xdr:rowOff>
    </xdr:from>
    <xdr:to>
      <xdr:col>20</xdr:col>
      <xdr:colOff>177800</xdr:colOff>
      <xdr:row>32</xdr:row>
      <xdr:rowOff>38100</xdr:rowOff>
    </xdr:to>
    <xdr:grpSp>
      <xdr:nvGrpSpPr>
        <xdr:cNvPr id="45" name="グループ化 44">
          <a:extLst>
            <a:ext uri="{FF2B5EF4-FFF2-40B4-BE49-F238E27FC236}">
              <a16:creationId xmlns:a16="http://schemas.microsoft.com/office/drawing/2014/main" id="{06DB425C-2AE4-F54F-BC6E-58631E6BFFB5}"/>
            </a:ext>
          </a:extLst>
        </xdr:cNvPr>
        <xdr:cNvGrpSpPr/>
      </xdr:nvGrpSpPr>
      <xdr:grpSpPr>
        <a:xfrm rot="5400000">
          <a:off x="18919921" y="7927494"/>
          <a:ext cx="335203" cy="165100"/>
          <a:chOff x="14439900" y="3441700"/>
          <a:chExt cx="342900" cy="165100"/>
        </a:xfrm>
      </xdr:grpSpPr>
      <xdr:cxnSp macro="">
        <xdr:nvCxnSpPr>
          <xdr:cNvPr id="46" name="直線コネクタ 45">
            <a:extLst>
              <a:ext uri="{FF2B5EF4-FFF2-40B4-BE49-F238E27FC236}">
                <a16:creationId xmlns:a16="http://schemas.microsoft.com/office/drawing/2014/main" id="{51E2AC8C-DC2F-151E-1987-32A20AE5CF66}"/>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7" name="直線コネクタ 46">
            <a:extLst>
              <a:ext uri="{FF2B5EF4-FFF2-40B4-BE49-F238E27FC236}">
                <a16:creationId xmlns:a16="http://schemas.microsoft.com/office/drawing/2014/main" id="{3C198004-371A-FBD2-5484-5BC6F1AE89BB}"/>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21</xdr:col>
      <xdr:colOff>748091</xdr:colOff>
      <xdr:row>25</xdr:row>
      <xdr:rowOff>18142</xdr:rowOff>
    </xdr:from>
    <xdr:to>
      <xdr:col>21</xdr:col>
      <xdr:colOff>748091</xdr:colOff>
      <xdr:row>27</xdr:row>
      <xdr:rowOff>18142</xdr:rowOff>
    </xdr:to>
    <xdr:cxnSp macro="">
      <xdr:nvCxnSpPr>
        <xdr:cNvPr id="51" name="直線コネクタ 50">
          <a:extLst>
            <a:ext uri="{FF2B5EF4-FFF2-40B4-BE49-F238E27FC236}">
              <a16:creationId xmlns:a16="http://schemas.microsoft.com/office/drawing/2014/main" id="{96F692E9-FF99-EA42-95F9-A87DB45ECF1A}"/>
            </a:ext>
          </a:extLst>
        </xdr:cNvPr>
        <xdr:cNvCxnSpPr>
          <a:cxnSpLocks/>
        </xdr:cNvCxnSpPr>
      </xdr:nvCxnSpPr>
      <xdr:spPr>
        <a:xfrm>
          <a:off x="20356121" y="6637536"/>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585410</xdr:colOff>
      <xdr:row>13</xdr:row>
      <xdr:rowOff>90110</xdr:rowOff>
    </xdr:from>
    <xdr:to>
      <xdr:col>15</xdr:col>
      <xdr:colOff>928310</xdr:colOff>
      <xdr:row>13</xdr:row>
      <xdr:rowOff>255210</xdr:rowOff>
    </xdr:to>
    <xdr:grpSp>
      <xdr:nvGrpSpPr>
        <xdr:cNvPr id="52" name="グループ化 51">
          <a:extLst>
            <a:ext uri="{FF2B5EF4-FFF2-40B4-BE49-F238E27FC236}">
              <a16:creationId xmlns:a16="http://schemas.microsoft.com/office/drawing/2014/main" id="{895660FE-8486-F842-813A-A76019F4E528}"/>
            </a:ext>
          </a:extLst>
        </xdr:cNvPr>
        <xdr:cNvGrpSpPr/>
      </xdr:nvGrpSpPr>
      <xdr:grpSpPr>
        <a:xfrm>
          <a:off x="12977531" y="3419049"/>
          <a:ext cx="342900" cy="165100"/>
          <a:chOff x="14439900" y="3441700"/>
          <a:chExt cx="342900" cy="165100"/>
        </a:xfrm>
      </xdr:grpSpPr>
      <xdr:cxnSp macro="">
        <xdr:nvCxnSpPr>
          <xdr:cNvPr id="53" name="直線コネクタ 52">
            <a:extLst>
              <a:ext uri="{FF2B5EF4-FFF2-40B4-BE49-F238E27FC236}">
                <a16:creationId xmlns:a16="http://schemas.microsoft.com/office/drawing/2014/main" id="{8272CC89-E57E-188B-65D3-88D27FBAC0B8}"/>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54" name="直線コネクタ 53">
            <a:extLst>
              <a:ext uri="{FF2B5EF4-FFF2-40B4-BE49-F238E27FC236}">
                <a16:creationId xmlns:a16="http://schemas.microsoft.com/office/drawing/2014/main" id="{C9DE33F7-3F2F-86D5-DF88-C1AAB4C6159F}"/>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609600</xdr:colOff>
      <xdr:row>13</xdr:row>
      <xdr:rowOff>76200</xdr:rowOff>
    </xdr:from>
    <xdr:to>
      <xdr:col>15</xdr:col>
      <xdr:colOff>800316</xdr:colOff>
      <xdr:row>28</xdr:row>
      <xdr:rowOff>50800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560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55</xdr:row>
      <xdr:rowOff>177800</xdr:rowOff>
    </xdr:from>
    <xdr:to>
      <xdr:col>15</xdr:col>
      <xdr:colOff>774700</xdr:colOff>
      <xdr:row>80</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266700</xdr:colOff>
      <xdr:row>12</xdr:row>
      <xdr:rowOff>215900</xdr:rowOff>
    </xdr:from>
    <xdr:to>
      <xdr:col>5</xdr:col>
      <xdr:colOff>1876136</xdr:colOff>
      <xdr:row>17</xdr:row>
      <xdr:rowOff>152400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289300"/>
          <a:ext cx="6537036" cy="1206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1143000</xdr:colOff>
      <xdr:row>12</xdr:row>
      <xdr:rowOff>63500</xdr:rowOff>
    </xdr:from>
    <xdr:to>
      <xdr:col>5</xdr:col>
      <xdr:colOff>1905000</xdr:colOff>
      <xdr:row>18</xdr:row>
      <xdr:rowOff>147861</xdr:rowOff>
    </xdr:to>
    <xdr:pic>
      <xdr:nvPicPr>
        <xdr:cNvPr id="3" name="図 2">
          <a:extLst>
            <a:ext uri="{FF2B5EF4-FFF2-40B4-BE49-F238E27FC236}">
              <a16:creationId xmlns:a16="http://schemas.microsoft.com/office/drawing/2014/main" id="{ACEC9CB8-135B-F804-5C58-875DBA5195DD}"/>
            </a:ext>
          </a:extLst>
        </xdr:cNvPr>
        <xdr:cNvPicPr>
          <a:picLocks noChangeAspect="1"/>
        </xdr:cNvPicPr>
      </xdr:nvPicPr>
      <xdr:blipFill>
        <a:blip xmlns:r="http://schemas.openxmlformats.org/officeDocument/2006/relationships" r:embed="rId1"/>
        <a:stretch>
          <a:fillRect/>
        </a:stretch>
      </xdr:blipFill>
      <xdr:spPr>
        <a:xfrm>
          <a:off x="2095500" y="3136900"/>
          <a:ext cx="6921500" cy="160836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38100</xdr:colOff>
      <xdr:row>11</xdr:row>
      <xdr:rowOff>184592</xdr:rowOff>
    </xdr:from>
    <xdr:to>
      <xdr:col>5</xdr:col>
      <xdr:colOff>1435100</xdr:colOff>
      <xdr:row>31</xdr:row>
      <xdr:rowOff>52909</xdr:rowOff>
    </xdr:to>
    <xdr:pic>
      <xdr:nvPicPr>
        <xdr:cNvPr id="2" name="図 1">
          <a:extLst>
            <a:ext uri="{FF2B5EF4-FFF2-40B4-BE49-F238E27FC236}">
              <a16:creationId xmlns:a16="http://schemas.microsoft.com/office/drawing/2014/main" id="{7F51AFBB-B240-EB25-91DF-5695E31A0BE8}"/>
            </a:ext>
          </a:extLst>
        </xdr:cNvPr>
        <xdr:cNvPicPr>
          <a:picLocks noChangeAspect="1"/>
        </xdr:cNvPicPr>
      </xdr:nvPicPr>
      <xdr:blipFill>
        <a:blip xmlns:r="http://schemas.openxmlformats.org/officeDocument/2006/relationships" r:embed="rId1"/>
        <a:stretch>
          <a:fillRect/>
        </a:stretch>
      </xdr:blipFill>
      <xdr:spPr>
        <a:xfrm>
          <a:off x="2222500" y="3003992"/>
          <a:ext cx="6324600" cy="494831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698499</xdr:colOff>
      <xdr:row>12</xdr:row>
      <xdr:rowOff>165100</xdr:rowOff>
    </xdr:from>
    <xdr:to>
      <xdr:col>5</xdr:col>
      <xdr:colOff>2222810</xdr:colOff>
      <xdr:row>30</xdr:row>
      <xdr:rowOff>38100</xdr:rowOff>
    </xdr:to>
    <xdr:pic>
      <xdr:nvPicPr>
        <xdr:cNvPr id="3" name="図 2">
          <a:extLst>
            <a:ext uri="{FF2B5EF4-FFF2-40B4-BE49-F238E27FC236}">
              <a16:creationId xmlns:a16="http://schemas.microsoft.com/office/drawing/2014/main" id="{418EA620-1F15-3D88-0F6A-F573BD96ADF1}"/>
            </a:ext>
          </a:extLst>
        </xdr:cNvPr>
        <xdr:cNvPicPr>
          <a:picLocks noChangeAspect="1"/>
        </xdr:cNvPicPr>
      </xdr:nvPicPr>
      <xdr:blipFill>
        <a:blip xmlns:r="http://schemas.openxmlformats.org/officeDocument/2006/relationships" r:embed="rId1"/>
        <a:stretch>
          <a:fillRect/>
        </a:stretch>
      </xdr:blipFill>
      <xdr:spPr>
        <a:xfrm>
          <a:off x="1650999" y="3238500"/>
          <a:ext cx="7848911" cy="4445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723899</xdr:colOff>
      <xdr:row>12</xdr:row>
      <xdr:rowOff>76200</xdr:rowOff>
    </xdr:from>
    <xdr:to>
      <xdr:col>5</xdr:col>
      <xdr:colOff>2427614</xdr:colOff>
      <xdr:row>30</xdr:row>
      <xdr:rowOff>50800</xdr:rowOff>
    </xdr:to>
    <xdr:pic>
      <xdr:nvPicPr>
        <xdr:cNvPr id="3" name="図 2">
          <a:extLst>
            <a:ext uri="{FF2B5EF4-FFF2-40B4-BE49-F238E27FC236}">
              <a16:creationId xmlns:a16="http://schemas.microsoft.com/office/drawing/2014/main" id="{8FCFB9D5-1567-C8CB-72F4-7F01EEFAC7B2}"/>
            </a:ext>
          </a:extLst>
        </xdr:cNvPr>
        <xdr:cNvPicPr>
          <a:picLocks noChangeAspect="1"/>
        </xdr:cNvPicPr>
      </xdr:nvPicPr>
      <xdr:blipFill>
        <a:blip xmlns:r="http://schemas.openxmlformats.org/officeDocument/2006/relationships" r:embed="rId1"/>
        <a:stretch>
          <a:fillRect/>
        </a:stretch>
      </xdr:blipFill>
      <xdr:spPr>
        <a:xfrm>
          <a:off x="1676399" y="3149600"/>
          <a:ext cx="8028315" cy="454660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E73"/>
  <sheetViews>
    <sheetView topLeftCell="A8" zoomScale="89" workbookViewId="0">
      <selection activeCell="Z48" sqref="Z48"/>
    </sheetView>
  </sheetViews>
  <sheetFormatPr baseColWidth="10" defaultRowHeight="20"/>
  <cols>
    <col min="1" max="1" width="3.140625" customWidth="1"/>
    <col min="3" max="3" width="10.7109375" customWidth="1"/>
    <col min="10" max="12" width="10.7109375" customWidth="1"/>
    <col min="23" max="23" width="17" customWidth="1"/>
    <col min="25" max="25" width="15" customWidth="1"/>
    <col min="26" max="26" width="59.140625" bestFit="1" customWidth="1"/>
    <col min="29" max="29" width="5.28515625" bestFit="1" customWidth="1"/>
    <col min="30" max="30" width="18.42578125" bestFit="1" customWidth="1"/>
    <col min="31" max="31" width="8.7109375" bestFit="1" customWidth="1"/>
    <col min="32" max="32" width="12.5703125" bestFit="1" customWidth="1"/>
    <col min="33" max="33" width="16.5703125" bestFit="1" customWidth="1"/>
    <col min="34" max="34" width="28.140625" bestFit="1" customWidth="1"/>
    <col min="35" max="35" width="14.42578125" bestFit="1" customWidth="1"/>
    <col min="36" max="36" width="61.42578125" bestFit="1" customWidth="1"/>
    <col min="37" max="37" width="14.42578125" bestFit="1" customWidth="1"/>
    <col min="38" max="38" width="7.42578125" bestFit="1" customWidth="1"/>
    <col min="39" max="39" width="5.7109375" bestFit="1" customWidth="1"/>
    <col min="40" max="40" width="22.28515625" bestFit="1" customWidth="1"/>
    <col min="41" max="41" width="12.5703125" bestFit="1" customWidth="1"/>
    <col min="42" max="42" width="16.5703125" bestFit="1" customWidth="1"/>
  </cols>
  <sheetData>
    <row r="1" spans="2:31" ht="21" thickBot="1"/>
    <row r="2" spans="2:31" ht="20" customHeight="1">
      <c r="B2" s="99" t="s">
        <v>21</v>
      </c>
      <c r="C2" s="100"/>
      <c r="D2" s="100"/>
      <c r="E2" s="107" t="s">
        <v>66</v>
      </c>
      <c r="F2" s="108"/>
      <c r="G2" s="108"/>
      <c r="H2" s="108"/>
      <c r="I2" s="108"/>
      <c r="J2" s="108"/>
      <c r="K2" s="109"/>
      <c r="L2" s="18" t="s">
        <v>22</v>
      </c>
      <c r="M2" s="105" t="s">
        <v>24</v>
      </c>
      <c r="N2" s="106"/>
    </row>
    <row r="3" spans="2:31" ht="21" thickBot="1">
      <c r="B3" s="101"/>
      <c r="C3" s="102"/>
      <c r="D3" s="102"/>
      <c r="E3" s="110"/>
      <c r="F3" s="111"/>
      <c r="G3" s="111"/>
      <c r="H3" s="111"/>
      <c r="I3" s="111"/>
      <c r="J3" s="111"/>
      <c r="K3" s="112"/>
      <c r="L3" s="19" t="s">
        <v>23</v>
      </c>
      <c r="M3" s="103">
        <v>44694</v>
      </c>
      <c r="N3" s="104"/>
      <c r="AD3" s="58"/>
      <c r="AE3" s="58"/>
    </row>
    <row r="4" spans="2:31">
      <c r="B4" s="20"/>
      <c r="C4" s="20"/>
      <c r="D4" s="20"/>
      <c r="E4" s="16"/>
      <c r="F4" s="16"/>
      <c r="G4" s="16"/>
      <c r="H4" s="16"/>
      <c r="I4" s="16"/>
      <c r="J4" s="16"/>
      <c r="K4" s="16"/>
      <c r="L4" s="15"/>
      <c r="M4" s="17"/>
      <c r="N4" s="17"/>
    </row>
    <row r="5" spans="2:31" ht="20" customHeight="1">
      <c r="B5" s="113" t="s">
        <v>67</v>
      </c>
      <c r="C5" s="113"/>
      <c r="D5" s="113"/>
      <c r="E5" s="16"/>
      <c r="F5" s="16"/>
      <c r="G5" s="16"/>
      <c r="H5" s="16"/>
      <c r="I5" s="16"/>
      <c r="J5" s="16"/>
      <c r="K5" s="16"/>
      <c r="L5" s="15"/>
      <c r="M5" s="17"/>
      <c r="N5" s="17"/>
    </row>
    <row r="6" spans="2:31">
      <c r="B6" s="113"/>
      <c r="C6" s="113"/>
      <c r="D6" s="113"/>
      <c r="E6" s="16"/>
      <c r="F6" s="16"/>
      <c r="G6" s="16"/>
      <c r="H6" s="16"/>
      <c r="I6" s="16"/>
      <c r="J6" s="16"/>
      <c r="K6" s="16"/>
      <c r="L6" s="15"/>
      <c r="M6" s="17"/>
      <c r="N6" s="17"/>
    </row>
    <row r="7" spans="2:31">
      <c r="B7" s="65"/>
      <c r="C7" s="65"/>
      <c r="D7" s="65"/>
      <c r="E7" s="16"/>
      <c r="F7" s="16"/>
      <c r="G7" s="16"/>
      <c r="H7" s="16"/>
      <c r="I7" s="16"/>
      <c r="J7" s="16"/>
      <c r="K7" s="16"/>
      <c r="L7" s="15"/>
      <c r="M7" s="17"/>
      <c r="N7" s="17"/>
    </row>
    <row r="8" spans="2:31">
      <c r="H8" s="16"/>
      <c r="I8" s="16"/>
      <c r="J8" s="16"/>
      <c r="K8" s="16"/>
      <c r="L8" s="15"/>
      <c r="M8" s="17"/>
      <c r="N8" s="17"/>
    </row>
    <row r="9" spans="2:31">
      <c r="B9" s="98" t="s">
        <v>19</v>
      </c>
      <c r="C9" s="98"/>
      <c r="D9" s="11"/>
      <c r="F9" s="98" t="s">
        <v>20</v>
      </c>
      <c r="G9" s="98"/>
      <c r="H9" s="16"/>
      <c r="I9" s="16"/>
      <c r="J9" s="16"/>
      <c r="K9" s="16"/>
      <c r="L9" s="15"/>
      <c r="M9" s="17"/>
      <c r="N9" s="17"/>
    </row>
    <row r="10" spans="2:31">
      <c r="B10" s="6"/>
      <c r="C10" s="6"/>
      <c r="D10" s="11"/>
      <c r="F10" s="6"/>
      <c r="G10" s="6"/>
      <c r="H10" s="16"/>
      <c r="I10" s="16"/>
      <c r="J10" s="16"/>
      <c r="K10" s="16"/>
      <c r="L10" s="15"/>
      <c r="M10" s="17"/>
      <c r="N10" s="17"/>
    </row>
    <row r="11" spans="2:31">
      <c r="B11" s="6"/>
      <c r="C11" s="6"/>
      <c r="D11" s="11"/>
      <c r="F11" s="6"/>
      <c r="G11" s="6"/>
      <c r="H11" s="16"/>
      <c r="I11" s="16"/>
      <c r="J11" s="16"/>
      <c r="K11" s="16"/>
      <c r="L11" s="15"/>
      <c r="M11" s="17"/>
      <c r="N11" s="17"/>
    </row>
    <row r="12" spans="2:31" ht="21" thickBot="1">
      <c r="D12" s="11"/>
      <c r="H12" s="16"/>
      <c r="I12" s="16"/>
      <c r="J12" s="16"/>
      <c r="K12" s="16"/>
      <c r="L12" s="15"/>
      <c r="M12" s="17"/>
      <c r="N12" s="17"/>
    </row>
    <row r="13" spans="2:31" ht="20" customHeight="1">
      <c r="B13" s="126" t="s">
        <v>0</v>
      </c>
      <c r="C13" s="127"/>
      <c r="D13" s="11"/>
      <c r="F13" s="122" t="s">
        <v>4</v>
      </c>
      <c r="G13" s="123"/>
      <c r="H13" s="16"/>
      <c r="I13" s="16"/>
      <c r="J13" s="114" t="s">
        <v>6</v>
      </c>
      <c r="K13" s="115"/>
      <c r="L13" s="15"/>
      <c r="M13" s="17"/>
      <c r="N13" s="17"/>
      <c r="V13" s="97" t="s">
        <v>293</v>
      </c>
      <c r="W13" s="98"/>
      <c r="X13" s="98"/>
    </row>
    <row r="14" spans="2:31" ht="20" customHeight="1" thickBot="1">
      <c r="B14" s="128"/>
      <c r="C14" s="129"/>
      <c r="D14" s="12"/>
      <c r="E14" s="3"/>
      <c r="F14" s="124"/>
      <c r="G14" s="125"/>
      <c r="H14" s="16"/>
      <c r="I14" s="16"/>
      <c r="J14" s="116"/>
      <c r="K14" s="117"/>
      <c r="L14" s="15"/>
      <c r="M14" s="17"/>
      <c r="N14" s="17"/>
      <c r="V14" s="98"/>
      <c r="W14" s="98"/>
      <c r="X14" s="98"/>
    </row>
    <row r="15" spans="2:31" ht="20" customHeight="1" thickBot="1">
      <c r="B15" s="120" t="s">
        <v>183</v>
      </c>
      <c r="C15" s="121"/>
      <c r="D15" s="13"/>
      <c r="E15" s="6"/>
      <c r="F15" s="9"/>
      <c r="G15" s="9"/>
      <c r="H15" s="16"/>
      <c r="I15" s="16"/>
      <c r="J15" s="118" t="s">
        <v>441</v>
      </c>
      <c r="K15" s="119"/>
      <c r="L15" s="15"/>
      <c r="M15" s="17"/>
      <c r="N15" s="17"/>
      <c r="V15" s="98"/>
      <c r="W15" s="98"/>
      <c r="X15" s="98"/>
    </row>
    <row r="16" spans="2:31" ht="21" thickBot="1">
      <c r="B16" s="9"/>
      <c r="C16" s="9"/>
      <c r="D16" s="13"/>
      <c r="E16" s="6"/>
      <c r="F16" s="9"/>
      <c r="G16" s="9"/>
      <c r="J16" s="130" t="s">
        <v>192</v>
      </c>
      <c r="K16" s="131"/>
    </row>
    <row r="17" spans="2:26">
      <c r="C17" s="6"/>
      <c r="D17" s="13"/>
      <c r="F17" s="6"/>
      <c r="G17" s="6"/>
    </row>
    <row r="18" spans="2:26" ht="21" thickBot="1">
      <c r="D18" s="11"/>
      <c r="F18" s="6"/>
      <c r="G18" s="6"/>
      <c r="V18" s="69" t="s">
        <v>25</v>
      </c>
      <c r="W18" s="70"/>
      <c r="X18" s="70"/>
      <c r="Y18" s="70"/>
      <c r="Z18" s="71"/>
    </row>
    <row r="19" spans="2:26" ht="20" customHeight="1">
      <c r="B19" s="126" t="s">
        <v>1</v>
      </c>
      <c r="C19" s="127"/>
      <c r="D19" s="12"/>
      <c r="E19" s="3"/>
      <c r="J19" s="114" t="s">
        <v>6</v>
      </c>
      <c r="K19" s="115"/>
      <c r="N19" s="114" t="s">
        <v>5</v>
      </c>
      <c r="O19" s="115"/>
      <c r="V19" s="68" t="s">
        <v>26</v>
      </c>
      <c r="W19" s="68" t="s">
        <v>27</v>
      </c>
      <c r="X19" s="68" t="s">
        <v>28</v>
      </c>
      <c r="Y19" s="68" t="s">
        <v>29</v>
      </c>
      <c r="Z19" s="68" t="s">
        <v>30</v>
      </c>
    </row>
    <row r="20" spans="2:26" ht="20" customHeight="1">
      <c r="B20" s="128"/>
      <c r="C20" s="129"/>
      <c r="D20" s="13"/>
      <c r="E20" s="9"/>
      <c r="H20" s="4"/>
      <c r="J20" s="116"/>
      <c r="K20" s="117"/>
      <c r="L20" s="5"/>
      <c r="N20" s="116"/>
      <c r="O20" s="117"/>
      <c r="V20" s="67" t="s">
        <v>195</v>
      </c>
      <c r="W20" s="8" t="s">
        <v>3</v>
      </c>
      <c r="X20" s="8" t="s">
        <v>42</v>
      </c>
      <c r="Y20" s="8" t="s">
        <v>43</v>
      </c>
      <c r="Z20" s="8" t="s">
        <v>44</v>
      </c>
    </row>
    <row r="21" spans="2:26" ht="21" customHeight="1" thickBot="1">
      <c r="B21" s="120" t="s">
        <v>184</v>
      </c>
      <c r="C21" s="121"/>
      <c r="D21" s="13"/>
      <c r="E21" s="9"/>
      <c r="H21" s="7"/>
      <c r="J21" s="134" t="s">
        <v>185</v>
      </c>
      <c r="K21" s="135"/>
      <c r="L21" s="7"/>
      <c r="N21" s="118" t="s">
        <v>189</v>
      </c>
      <c r="O21" s="119"/>
      <c r="V21" s="67" t="s">
        <v>196</v>
      </c>
      <c r="W21" s="8" t="s">
        <v>2</v>
      </c>
      <c r="X21" s="8" t="s">
        <v>42</v>
      </c>
      <c r="Y21" s="8" t="s">
        <v>43</v>
      </c>
      <c r="Z21" s="8" t="s">
        <v>45</v>
      </c>
    </row>
    <row r="22" spans="2:26" ht="21" thickBot="1">
      <c r="B22" s="9"/>
      <c r="C22" s="9"/>
      <c r="D22" s="13"/>
      <c r="E22" s="9"/>
      <c r="H22" s="7"/>
      <c r="J22" s="132" t="s">
        <v>186</v>
      </c>
      <c r="K22" s="133"/>
      <c r="L22" s="7"/>
      <c r="N22" s="130" t="s">
        <v>192</v>
      </c>
      <c r="O22" s="131"/>
      <c r="V22" s="67" t="s">
        <v>197</v>
      </c>
      <c r="W22" s="8" t="s">
        <v>14</v>
      </c>
      <c r="X22" s="8" t="s">
        <v>42</v>
      </c>
      <c r="Y22" s="8" t="s">
        <v>43</v>
      </c>
      <c r="Z22" s="8" t="s">
        <v>47</v>
      </c>
    </row>
    <row r="23" spans="2:26">
      <c r="B23" s="7"/>
      <c r="C23" s="7"/>
      <c r="D23" s="13"/>
      <c r="E23" s="7"/>
      <c r="H23" s="1"/>
      <c r="J23" s="134" t="s">
        <v>187</v>
      </c>
      <c r="K23" s="135"/>
      <c r="V23" s="67" t="s">
        <v>198</v>
      </c>
      <c r="W23" s="8" t="s">
        <v>49</v>
      </c>
      <c r="X23" s="8" t="s">
        <v>42</v>
      </c>
      <c r="Y23" s="8" t="s">
        <v>43</v>
      </c>
      <c r="Z23" s="8" t="s">
        <v>50</v>
      </c>
    </row>
    <row r="24" spans="2:26">
      <c r="D24" s="11"/>
      <c r="H24" s="1"/>
      <c r="J24" s="134" t="s">
        <v>188</v>
      </c>
      <c r="K24" s="135"/>
      <c r="V24" s="67" t="s">
        <v>199</v>
      </c>
      <c r="W24" s="8" t="s">
        <v>8</v>
      </c>
      <c r="X24" s="8" t="s">
        <v>42</v>
      </c>
      <c r="Y24" s="8" t="s">
        <v>43</v>
      </c>
      <c r="Z24" s="8" t="s">
        <v>48</v>
      </c>
    </row>
    <row r="25" spans="2:26" ht="20" customHeight="1" thickBot="1">
      <c r="D25" s="11"/>
      <c r="J25" s="154" t="s">
        <v>403</v>
      </c>
      <c r="K25" s="155"/>
      <c r="L25" s="2"/>
      <c r="V25" s="67" t="s">
        <v>496</v>
      </c>
      <c r="W25" s="8" t="s">
        <v>443</v>
      </c>
      <c r="X25" s="8" t="s">
        <v>42</v>
      </c>
      <c r="Y25" s="8" t="s">
        <v>43</v>
      </c>
      <c r="Z25" s="8" t="s">
        <v>498</v>
      </c>
    </row>
    <row r="26" spans="2:26">
      <c r="D26" s="11"/>
      <c r="L26" s="7"/>
      <c r="V26" s="67" t="s">
        <v>497</v>
      </c>
      <c r="W26" s="8" t="s">
        <v>437</v>
      </c>
      <c r="X26" s="8" t="s">
        <v>42</v>
      </c>
      <c r="Y26" s="8" t="s">
        <v>43</v>
      </c>
      <c r="Z26" s="8" t="s">
        <v>438</v>
      </c>
    </row>
    <row r="27" spans="2:26">
      <c r="D27" s="11"/>
      <c r="L27" s="7"/>
      <c r="V27" s="67" t="s">
        <v>194</v>
      </c>
      <c r="W27" s="8" t="s">
        <v>31</v>
      </c>
      <c r="X27" s="8" t="s">
        <v>42</v>
      </c>
      <c r="Y27" s="8" t="s">
        <v>43</v>
      </c>
      <c r="Z27" s="8" t="s">
        <v>46</v>
      </c>
    </row>
    <row r="28" spans="2:26">
      <c r="D28" s="11"/>
      <c r="L28" s="7"/>
      <c r="V28" s="67" t="s">
        <v>200</v>
      </c>
      <c r="W28" s="8" t="s">
        <v>444</v>
      </c>
      <c r="X28" s="8" t="s">
        <v>42</v>
      </c>
      <c r="Y28" s="8" t="s">
        <v>43</v>
      </c>
      <c r="Z28" s="8" t="s">
        <v>446</v>
      </c>
    </row>
    <row r="29" spans="2:26">
      <c r="D29" s="11"/>
      <c r="L29" s="7"/>
      <c r="V29" s="67" t="s">
        <v>442</v>
      </c>
      <c r="W29" s="8" t="s">
        <v>445</v>
      </c>
      <c r="X29" s="8" t="s">
        <v>42</v>
      </c>
      <c r="Y29" s="8" t="s">
        <v>43</v>
      </c>
      <c r="Z29" s="8" t="s">
        <v>447</v>
      </c>
    </row>
    <row r="30" spans="2:26" ht="20" customHeight="1" thickBot="1">
      <c r="D30" s="11"/>
      <c r="F30" s="15"/>
      <c r="L30" s="7"/>
      <c r="V30" s="67" t="s">
        <v>215</v>
      </c>
      <c r="W30" s="8" t="s">
        <v>41</v>
      </c>
      <c r="X30" s="8" t="s">
        <v>42</v>
      </c>
      <c r="Y30" s="8" t="s">
        <v>43</v>
      </c>
      <c r="Z30" s="8" t="s">
        <v>60</v>
      </c>
    </row>
    <row r="31" spans="2:26" ht="20" customHeight="1">
      <c r="D31" s="11"/>
      <c r="J31" s="126" t="s">
        <v>8</v>
      </c>
      <c r="K31" s="127"/>
      <c r="N31" s="126" t="s">
        <v>7</v>
      </c>
      <c r="O31" s="127"/>
      <c r="V31" s="67" t="s">
        <v>216</v>
      </c>
      <c r="W31" s="8" t="s">
        <v>38</v>
      </c>
      <c r="X31" s="8" t="s">
        <v>42</v>
      </c>
      <c r="Y31" s="8" t="s">
        <v>43</v>
      </c>
      <c r="Z31" s="8" t="s">
        <v>61</v>
      </c>
    </row>
    <row r="32" spans="2:26" ht="20" customHeight="1">
      <c r="D32" s="11"/>
      <c r="J32" s="128"/>
      <c r="K32" s="129"/>
      <c r="N32" s="128"/>
      <c r="O32" s="129"/>
      <c r="V32" s="67" t="s">
        <v>637</v>
      </c>
      <c r="W32" s="8" t="s">
        <v>39</v>
      </c>
      <c r="X32" s="8" t="s">
        <v>42</v>
      </c>
      <c r="Y32" s="8" t="s">
        <v>43</v>
      </c>
      <c r="Z32" s="8" t="s">
        <v>63</v>
      </c>
    </row>
    <row r="33" spans="2:26" ht="21" thickBot="1">
      <c r="D33" s="11"/>
      <c r="J33" s="134" t="s">
        <v>191</v>
      </c>
      <c r="K33" s="135"/>
      <c r="N33" s="120" t="s">
        <v>192</v>
      </c>
      <c r="O33" s="121"/>
      <c r="V33" s="67" t="s">
        <v>210</v>
      </c>
      <c r="W33" s="8" t="s">
        <v>17</v>
      </c>
      <c r="X33" s="8" t="s">
        <v>42</v>
      </c>
      <c r="Y33" s="8" t="s">
        <v>43</v>
      </c>
      <c r="Z33" s="8" t="s">
        <v>58</v>
      </c>
    </row>
    <row r="34" spans="2:26">
      <c r="D34" s="11"/>
      <c r="J34" s="144" t="s">
        <v>439</v>
      </c>
      <c r="K34" s="145"/>
      <c r="V34" s="67" t="s">
        <v>203</v>
      </c>
      <c r="W34" s="8" t="s">
        <v>205</v>
      </c>
      <c r="X34" s="8" t="s">
        <v>42</v>
      </c>
      <c r="Y34" s="8" t="s">
        <v>43</v>
      </c>
      <c r="Z34" s="8" t="s">
        <v>54</v>
      </c>
    </row>
    <row r="35" spans="2:26" ht="20" customHeight="1" thickBot="1">
      <c r="D35" s="11"/>
      <c r="J35" s="144" t="s">
        <v>440</v>
      </c>
      <c r="K35" s="145"/>
      <c r="N35" s="10"/>
      <c r="O35" s="10"/>
      <c r="V35" s="67" t="s">
        <v>204</v>
      </c>
      <c r="W35" s="40" t="s">
        <v>206</v>
      </c>
      <c r="X35" s="40" t="s">
        <v>42</v>
      </c>
      <c r="Y35" s="40" t="s">
        <v>43</v>
      </c>
      <c r="Z35" s="8" t="s">
        <v>207</v>
      </c>
    </row>
    <row r="36" spans="2:26" ht="20" customHeight="1" thickBot="1">
      <c r="D36" s="11"/>
      <c r="J36" s="134" t="s">
        <v>190</v>
      </c>
      <c r="K36" s="135"/>
      <c r="N36" s="126" t="s">
        <v>434</v>
      </c>
      <c r="O36" s="127"/>
      <c r="Q36" s="126" t="s">
        <v>9</v>
      </c>
      <c r="R36" s="127"/>
      <c r="V36" s="67" t="s">
        <v>208</v>
      </c>
      <c r="W36" s="8" t="s">
        <v>34</v>
      </c>
      <c r="X36" s="8" t="s">
        <v>42</v>
      </c>
      <c r="Y36" s="8" t="s">
        <v>43</v>
      </c>
      <c r="Z36" s="8" t="s">
        <v>55</v>
      </c>
    </row>
    <row r="37" spans="2:26" ht="20" customHeight="1">
      <c r="B37" s="136" t="s">
        <v>11</v>
      </c>
      <c r="C37" s="137"/>
      <c r="D37" s="12"/>
      <c r="E37" s="3"/>
      <c r="F37" s="136" t="s">
        <v>12</v>
      </c>
      <c r="G37" s="137"/>
      <c r="H37" s="3"/>
      <c r="J37" s="134" t="s">
        <v>635</v>
      </c>
      <c r="K37" s="135"/>
      <c r="L37" s="3"/>
      <c r="N37" s="128"/>
      <c r="O37" s="129"/>
      <c r="Q37" s="128"/>
      <c r="R37" s="129"/>
      <c r="V37" s="67" t="s">
        <v>209</v>
      </c>
      <c r="W37" s="8" t="s">
        <v>35</v>
      </c>
      <c r="X37" s="8" t="s">
        <v>42</v>
      </c>
      <c r="Y37" s="8" t="s">
        <v>43</v>
      </c>
      <c r="Z37" s="8" t="s">
        <v>56</v>
      </c>
    </row>
    <row r="38" spans="2:26" ht="20" customHeight="1" thickBot="1">
      <c r="B38" s="152" t="s">
        <v>178</v>
      </c>
      <c r="C38" s="153"/>
      <c r="D38" s="14"/>
      <c r="E38" s="3"/>
      <c r="F38" s="138" t="s">
        <v>180</v>
      </c>
      <c r="G38" s="139"/>
      <c r="H38" s="7"/>
      <c r="J38" s="130" t="s">
        <v>636</v>
      </c>
      <c r="K38" s="131"/>
      <c r="L38" s="7"/>
      <c r="N38" s="140" t="s">
        <v>193</v>
      </c>
      <c r="O38" s="141"/>
      <c r="Q38" s="140" t="s">
        <v>429</v>
      </c>
      <c r="R38" s="141"/>
      <c r="V38" s="67" t="s">
        <v>213</v>
      </c>
      <c r="W38" s="8" t="s">
        <v>212</v>
      </c>
      <c r="X38" s="8" t="s">
        <v>42</v>
      </c>
      <c r="Y38" s="8" t="s">
        <v>43</v>
      </c>
      <c r="Z38" s="8" t="s">
        <v>211</v>
      </c>
    </row>
    <row r="39" spans="2:26" ht="21" thickBot="1">
      <c r="B39" s="142" t="s">
        <v>179</v>
      </c>
      <c r="C39" s="143"/>
      <c r="D39" s="13"/>
      <c r="E39" s="1"/>
      <c r="F39" s="138" t="s">
        <v>181</v>
      </c>
      <c r="G39" s="139"/>
      <c r="H39" s="7"/>
      <c r="L39" s="7"/>
      <c r="N39" s="120" t="s">
        <v>192</v>
      </c>
      <c r="O39" s="121"/>
      <c r="Q39" s="120" t="s">
        <v>192</v>
      </c>
      <c r="R39" s="121"/>
      <c r="V39" s="67" t="s">
        <v>214</v>
      </c>
      <c r="W39" s="8" t="s">
        <v>36</v>
      </c>
      <c r="X39" s="8" t="s">
        <v>42</v>
      </c>
      <c r="Y39" s="8" t="s">
        <v>43</v>
      </c>
      <c r="Z39" s="8" t="s">
        <v>59</v>
      </c>
    </row>
    <row r="40" spans="2:26" ht="20" customHeight="1">
      <c r="D40" s="11"/>
      <c r="F40" s="138" t="s">
        <v>182</v>
      </c>
      <c r="G40" s="139"/>
      <c r="H40" s="7"/>
      <c r="L40" s="7"/>
      <c r="V40" s="67" t="s">
        <v>217</v>
      </c>
      <c r="W40" s="8" t="s">
        <v>638</v>
      </c>
      <c r="X40" s="8" t="s">
        <v>42</v>
      </c>
      <c r="Y40" s="8" t="s">
        <v>43</v>
      </c>
      <c r="Z40" s="8" t="s">
        <v>640</v>
      </c>
    </row>
    <row r="41" spans="2:26" ht="21" customHeight="1" thickBot="1">
      <c r="D41" s="11"/>
      <c r="F41" s="140" t="s">
        <v>494</v>
      </c>
      <c r="G41" s="141"/>
      <c r="H41" s="7"/>
      <c r="L41" s="7"/>
      <c r="V41" s="67" t="s">
        <v>218</v>
      </c>
      <c r="W41" s="8" t="s">
        <v>18</v>
      </c>
      <c r="X41" s="8" t="s">
        <v>42</v>
      </c>
      <c r="Y41" s="8" t="s">
        <v>43</v>
      </c>
      <c r="Z41" s="8" t="s">
        <v>62</v>
      </c>
    </row>
    <row r="42" spans="2:26" ht="20" customHeight="1" thickBot="1">
      <c r="D42" s="11"/>
      <c r="F42" s="142" t="s">
        <v>495</v>
      </c>
      <c r="G42" s="143"/>
      <c r="L42" s="7"/>
      <c r="N42" s="126" t="s">
        <v>10</v>
      </c>
      <c r="O42" s="127"/>
      <c r="V42" s="67" t="s">
        <v>219</v>
      </c>
      <c r="W42" s="8" t="s">
        <v>432</v>
      </c>
      <c r="X42" s="8" t="s">
        <v>42</v>
      </c>
      <c r="Y42" s="8" t="s">
        <v>43</v>
      </c>
      <c r="Z42" s="8" t="s">
        <v>433</v>
      </c>
    </row>
    <row r="43" spans="2:26" ht="27" customHeight="1">
      <c r="D43" s="11"/>
      <c r="N43" s="128"/>
      <c r="O43" s="129"/>
      <c r="V43" s="67" t="s">
        <v>220</v>
      </c>
      <c r="W43" s="8" t="s">
        <v>37</v>
      </c>
      <c r="X43" s="8" t="s">
        <v>42</v>
      </c>
      <c r="Y43" s="8" t="s">
        <v>43</v>
      </c>
      <c r="Z43" s="8" t="s">
        <v>64</v>
      </c>
    </row>
    <row r="44" spans="2:26">
      <c r="D44" s="11"/>
      <c r="N44" s="118" t="s">
        <v>430</v>
      </c>
      <c r="O44" s="119"/>
      <c r="V44" s="67" t="s">
        <v>431</v>
      </c>
      <c r="W44" s="8" t="s">
        <v>40</v>
      </c>
      <c r="X44" s="8" t="s">
        <v>42</v>
      </c>
      <c r="Y44" s="8" t="s">
        <v>43</v>
      </c>
      <c r="Z44" s="8" t="s">
        <v>65</v>
      </c>
    </row>
    <row r="45" spans="2:26" ht="21" thickBot="1">
      <c r="D45" s="11"/>
      <c r="N45" s="130" t="s">
        <v>192</v>
      </c>
      <c r="O45" s="131"/>
      <c r="V45" s="67" t="s">
        <v>670</v>
      </c>
      <c r="W45" s="8" t="s">
        <v>15</v>
      </c>
      <c r="X45" s="8" t="s">
        <v>42</v>
      </c>
      <c r="Y45" s="8" t="s">
        <v>43</v>
      </c>
      <c r="Z45" s="8" t="s">
        <v>52</v>
      </c>
    </row>
    <row r="46" spans="2:26" ht="20" customHeight="1">
      <c r="D46" s="11"/>
      <c r="V46" s="67" t="s">
        <v>201</v>
      </c>
      <c r="W46" s="8" t="s">
        <v>33</v>
      </c>
      <c r="X46" s="8" t="s">
        <v>42</v>
      </c>
      <c r="Y46" s="8" t="s">
        <v>43</v>
      </c>
      <c r="Z46" s="8" t="s">
        <v>53</v>
      </c>
    </row>
    <row r="47" spans="2:26" ht="20" customHeight="1">
      <c r="D47" s="11"/>
      <c r="N47" s="9"/>
      <c r="O47" s="9"/>
      <c r="V47" s="67" t="s">
        <v>202</v>
      </c>
      <c r="W47" s="8" t="s">
        <v>673</v>
      </c>
      <c r="X47" s="8" t="s">
        <v>42</v>
      </c>
      <c r="Y47" s="8" t="s">
        <v>43</v>
      </c>
      <c r="Z47" s="8" t="s">
        <v>674</v>
      </c>
    </row>
    <row r="48" spans="2:26" ht="20" customHeight="1">
      <c r="D48" s="11"/>
      <c r="N48" s="9"/>
      <c r="O48" s="9"/>
      <c r="V48" s="67" t="s">
        <v>671</v>
      </c>
      <c r="W48" s="8" t="s">
        <v>13</v>
      </c>
      <c r="X48" s="8" t="s">
        <v>42</v>
      </c>
      <c r="Y48" s="8" t="s">
        <v>43</v>
      </c>
      <c r="Z48" s="8" t="s">
        <v>51</v>
      </c>
    </row>
    <row r="49" spans="4:26" ht="20" customHeight="1">
      <c r="D49" s="11"/>
      <c r="N49" s="9"/>
      <c r="O49" s="9"/>
      <c r="V49" s="67" t="s">
        <v>672</v>
      </c>
      <c r="W49" s="8" t="s">
        <v>32</v>
      </c>
      <c r="X49" s="8" t="s">
        <v>42</v>
      </c>
      <c r="Y49" s="8" t="s">
        <v>43</v>
      </c>
      <c r="Z49" s="8" t="s">
        <v>57</v>
      </c>
    </row>
    <row r="50" spans="4:26" ht="21" thickBot="1">
      <c r="D50" s="11"/>
    </row>
    <row r="51" spans="4:26" ht="20" customHeight="1">
      <c r="D51" s="11"/>
      <c r="F51" s="122" t="s">
        <v>343</v>
      </c>
      <c r="G51" s="123"/>
      <c r="J51" s="148" t="s">
        <v>344</v>
      </c>
      <c r="K51" s="149"/>
    </row>
    <row r="52" spans="4:26">
      <c r="D52" s="11"/>
      <c r="F52" s="146"/>
      <c r="G52" s="147"/>
      <c r="J52" s="150"/>
      <c r="K52" s="151"/>
    </row>
    <row r="53" spans="4:26" ht="21" thickBot="1">
      <c r="D53" s="11"/>
      <c r="F53" s="134" t="s">
        <v>665</v>
      </c>
      <c r="G53" s="135"/>
      <c r="J53" s="130" t="s">
        <v>668</v>
      </c>
      <c r="K53" s="131"/>
    </row>
    <row r="54" spans="4:26">
      <c r="D54" s="11"/>
      <c r="F54" s="134" t="s">
        <v>666</v>
      </c>
      <c r="G54" s="135"/>
    </row>
    <row r="55" spans="4:26" ht="20" customHeight="1" thickBot="1">
      <c r="D55" s="11"/>
      <c r="F55" s="130" t="s">
        <v>667</v>
      </c>
      <c r="G55" s="131"/>
    </row>
    <row r="56" spans="4:26" ht="19" customHeight="1">
      <c r="D56" s="11"/>
      <c r="J56" s="114" t="s">
        <v>16</v>
      </c>
      <c r="K56" s="115"/>
    </row>
    <row r="57" spans="4:26">
      <c r="D57" s="11"/>
      <c r="J57" s="116"/>
      <c r="K57" s="117"/>
    </row>
    <row r="58" spans="4:26">
      <c r="D58" s="11"/>
      <c r="J58" s="118" t="s">
        <v>669</v>
      </c>
      <c r="K58" s="119"/>
    </row>
    <row r="59" spans="4:26" ht="21" thickBot="1">
      <c r="J59" s="130" t="s">
        <v>192</v>
      </c>
      <c r="K59" s="131"/>
    </row>
    <row r="64" spans="4:26">
      <c r="R64" s="15"/>
      <c r="S64" s="15"/>
    </row>
    <row r="65" spans="18:19">
      <c r="R65" s="15"/>
      <c r="S65" s="15"/>
    </row>
    <row r="66" spans="18:19">
      <c r="R66" s="15"/>
      <c r="S66" s="15"/>
    </row>
    <row r="67" spans="18:19">
      <c r="R67" s="15"/>
      <c r="S67" s="15"/>
    </row>
    <row r="68" spans="18:19">
      <c r="R68" s="15"/>
      <c r="S68" s="15"/>
    </row>
    <row r="69" spans="18:19">
      <c r="R69" s="15"/>
      <c r="S69" s="15"/>
    </row>
    <row r="70" spans="18:19">
      <c r="R70" s="15"/>
      <c r="S70" s="15"/>
    </row>
    <row r="71" spans="18:19">
      <c r="R71" s="15"/>
      <c r="S71" s="15"/>
    </row>
    <row r="72" spans="18:19">
      <c r="R72" s="15"/>
      <c r="S72" s="15"/>
    </row>
    <row r="73" spans="18:19">
      <c r="R73" s="15"/>
      <c r="S73" s="15"/>
    </row>
  </sheetData>
  <mergeCells count="61">
    <mergeCell ref="J16:K16"/>
    <mergeCell ref="B19:C20"/>
    <mergeCell ref="J53:K53"/>
    <mergeCell ref="J56:K57"/>
    <mergeCell ref="F53:G53"/>
    <mergeCell ref="B37:C37"/>
    <mergeCell ref="B38:C38"/>
    <mergeCell ref="B39:C39"/>
    <mergeCell ref="F41:G41"/>
    <mergeCell ref="B21:C21"/>
    <mergeCell ref="J36:K36"/>
    <mergeCell ref="F55:G55"/>
    <mergeCell ref="J25:K25"/>
    <mergeCell ref="J24:K24"/>
    <mergeCell ref="J23:K23"/>
    <mergeCell ref="J37:K37"/>
    <mergeCell ref="J59:K59"/>
    <mergeCell ref="F54:G54"/>
    <mergeCell ref="J58:K58"/>
    <mergeCell ref="F51:G52"/>
    <mergeCell ref="J51:K52"/>
    <mergeCell ref="Q36:R37"/>
    <mergeCell ref="N33:O33"/>
    <mergeCell ref="N36:O37"/>
    <mergeCell ref="N45:O45"/>
    <mergeCell ref="N44:O44"/>
    <mergeCell ref="N39:O39"/>
    <mergeCell ref="N38:O38"/>
    <mergeCell ref="Q39:R39"/>
    <mergeCell ref="Q38:R38"/>
    <mergeCell ref="F42:G42"/>
    <mergeCell ref="N42:O43"/>
    <mergeCell ref="J38:K38"/>
    <mergeCell ref="F37:G37"/>
    <mergeCell ref="F40:G40"/>
    <mergeCell ref="F38:G38"/>
    <mergeCell ref="F39:G39"/>
    <mergeCell ref="J31:K32"/>
    <mergeCell ref="J35:K35"/>
    <mergeCell ref="J34:K34"/>
    <mergeCell ref="J33:K33"/>
    <mergeCell ref="N31:O32"/>
    <mergeCell ref="N19:O20"/>
    <mergeCell ref="J19:K20"/>
    <mergeCell ref="N22:O22"/>
    <mergeCell ref="N21:O21"/>
    <mergeCell ref="J22:K22"/>
    <mergeCell ref="J21:K21"/>
    <mergeCell ref="V13:X15"/>
    <mergeCell ref="B2:D3"/>
    <mergeCell ref="M3:N3"/>
    <mergeCell ref="M2:N2"/>
    <mergeCell ref="E2:K3"/>
    <mergeCell ref="F9:G9"/>
    <mergeCell ref="B9:C9"/>
    <mergeCell ref="B5:D6"/>
    <mergeCell ref="J13:K14"/>
    <mergeCell ref="J15:K15"/>
    <mergeCell ref="B15:C15"/>
    <mergeCell ref="F13:G14"/>
    <mergeCell ref="B13:C1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13" workbookViewId="0">
      <selection activeCell="D32" sqref="D3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3</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S-01-02</v>
      </c>
      <c r="E8" s="192"/>
      <c r="F8" s="192"/>
    </row>
    <row r="9" spans="1:6">
      <c r="B9" s="188"/>
      <c r="C9" s="21" t="s">
        <v>466</v>
      </c>
      <c r="D9" s="192" t="str">
        <f>VLOOKUP($A$1,画面一覧!$B$9:$O$22,2,)</f>
        <v>登録編集画面</v>
      </c>
      <c r="E9" s="192"/>
      <c r="F9" s="192"/>
    </row>
    <row r="10" spans="1:6" ht="21" thickBot="1">
      <c r="B10" s="188"/>
      <c r="C10" s="73" t="s">
        <v>467</v>
      </c>
      <c r="D10" s="192" t="str">
        <f>VLOOKUP($A$1,画面一覧!$B$9:$O$22,8,)</f>
        <v>ユーザー情報の編集を行う画面。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572</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c r="B37" s="59" t="s">
        <v>481</v>
      </c>
      <c r="C37" s="8" t="s">
        <v>553</v>
      </c>
      <c r="D37" s="59" t="s">
        <v>511</v>
      </c>
      <c r="E37" s="59"/>
      <c r="F37" s="8" t="s">
        <v>534</v>
      </c>
    </row>
    <row r="38" spans="2:6">
      <c r="B38" s="59" t="s">
        <v>482</v>
      </c>
      <c r="C38" s="8" t="s">
        <v>554</v>
      </c>
      <c r="D38" s="59" t="s">
        <v>511</v>
      </c>
      <c r="E38" s="59"/>
      <c r="F38" s="8" t="s">
        <v>556</v>
      </c>
    </row>
    <row r="39" spans="2:6">
      <c r="B39" s="60" t="s">
        <v>483</v>
      </c>
      <c r="C39" s="66" t="s">
        <v>555</v>
      </c>
      <c r="D39" s="59" t="s">
        <v>538</v>
      </c>
      <c r="E39" s="60"/>
      <c r="F39" s="8" t="s">
        <v>557</v>
      </c>
    </row>
    <row r="40" spans="2:6">
      <c r="B40" s="60" t="s">
        <v>484</v>
      </c>
      <c r="C40" s="66" t="s">
        <v>525</v>
      </c>
      <c r="D40" s="59" t="s">
        <v>511</v>
      </c>
      <c r="E40" s="60"/>
      <c r="F40" s="8" t="s">
        <v>540</v>
      </c>
    </row>
    <row r="41" spans="2:6">
      <c r="B41" s="60" t="s">
        <v>502</v>
      </c>
      <c r="C41" s="66" t="s">
        <v>531</v>
      </c>
      <c r="D41" s="59" t="s">
        <v>511</v>
      </c>
      <c r="E41" s="60"/>
      <c r="F41" s="8" t="s">
        <v>558</v>
      </c>
    </row>
    <row r="42" spans="2:6">
      <c r="B42" s="60" t="s">
        <v>503</v>
      </c>
      <c r="C42" s="66" t="s">
        <v>532</v>
      </c>
      <c r="D42" s="60" t="s">
        <v>538</v>
      </c>
      <c r="E42" s="60"/>
      <c r="F42" s="8" t="s">
        <v>559</v>
      </c>
    </row>
    <row r="43" spans="2:6" ht="21" thickBot="1">
      <c r="B43" s="64" t="s">
        <v>516</v>
      </c>
      <c r="C43" s="19" t="s">
        <v>31</v>
      </c>
      <c r="D43" s="64" t="s">
        <v>511</v>
      </c>
      <c r="E43" s="64"/>
      <c r="F43" s="19" t="s">
        <v>560</v>
      </c>
    </row>
    <row r="44" spans="2:6" ht="6" customHeight="1" thickBot="1">
      <c r="B44" s="80"/>
      <c r="C44" s="9"/>
      <c r="D44" s="9"/>
      <c r="E44" s="9"/>
      <c r="F44" s="79"/>
    </row>
    <row r="45" spans="2:6" ht="21" thickBot="1">
      <c r="B45" s="184" t="s">
        <v>485</v>
      </c>
      <c r="C45" s="185"/>
      <c r="D45" s="185"/>
      <c r="E45" s="185"/>
      <c r="F45" s="186"/>
    </row>
    <row r="46" spans="2:6">
      <c r="B46" s="78" t="s">
        <v>562</v>
      </c>
      <c r="C46" s="15"/>
      <c r="D46" s="15"/>
      <c r="E46" s="15"/>
      <c r="F46" s="79"/>
    </row>
    <row r="47" spans="2:6">
      <c r="B47" s="78" t="s">
        <v>545</v>
      </c>
      <c r="C47" s="15"/>
      <c r="D47" s="15"/>
      <c r="E47" s="15"/>
      <c r="F47" s="79"/>
    </row>
    <row r="48" spans="2:6">
      <c r="B48" s="78" t="s">
        <v>546</v>
      </c>
      <c r="C48" s="15"/>
      <c r="D48" s="15"/>
      <c r="E48" s="15"/>
      <c r="F48" s="79"/>
    </row>
    <row r="49" spans="2:6">
      <c r="B49" s="78" t="s">
        <v>547</v>
      </c>
      <c r="C49" s="15"/>
      <c r="D49" s="15"/>
      <c r="E49" s="15"/>
      <c r="F49" s="79"/>
    </row>
    <row r="50" spans="2:6">
      <c r="B50" s="78" t="s">
        <v>548</v>
      </c>
      <c r="C50" s="15"/>
      <c r="D50" s="15"/>
      <c r="E50" s="15"/>
      <c r="F50" s="79"/>
    </row>
    <row r="51" spans="2:6">
      <c r="B51" s="78" t="s">
        <v>549</v>
      </c>
      <c r="C51" s="15"/>
      <c r="D51" s="15"/>
      <c r="E51" s="15"/>
      <c r="F51" s="79"/>
    </row>
    <row r="52" spans="2:6">
      <c r="B52" s="78" t="s">
        <v>550</v>
      </c>
      <c r="C52" s="15"/>
      <c r="D52" s="15"/>
      <c r="E52" s="15"/>
      <c r="F52" s="79"/>
    </row>
    <row r="53" spans="2:6">
      <c r="B53" s="78" t="s">
        <v>563</v>
      </c>
      <c r="C53" s="15"/>
      <c r="D53" s="15"/>
      <c r="E53" s="15"/>
      <c r="F53" s="79"/>
    </row>
    <row r="54" spans="2:6">
      <c r="B54" s="81" t="s">
        <v>552</v>
      </c>
      <c r="C54" s="56"/>
      <c r="D54" s="56"/>
      <c r="E54" s="56"/>
      <c r="F54" s="82"/>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8"/>
  <sheetViews>
    <sheetView topLeftCell="A15" workbookViewId="0">
      <selection activeCell="F24" sqref="F24"/>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4</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S-02-01</v>
      </c>
      <c r="E8" s="192"/>
      <c r="F8" s="192"/>
    </row>
    <row r="9" spans="1:6">
      <c r="B9" s="188"/>
      <c r="C9" s="21" t="s">
        <v>466</v>
      </c>
      <c r="D9" s="192" t="str">
        <f>VLOOKUP($A$1,画面一覧!$B$9:$O$22,2,)</f>
        <v>ホーム画面</v>
      </c>
      <c r="E9" s="192"/>
      <c r="F9" s="192"/>
    </row>
    <row r="10" spans="1:6" ht="21" thickBot="1">
      <c r="B10" s="188"/>
      <c r="C10" s="73" t="s">
        <v>467</v>
      </c>
      <c r="D10" s="192" t="str">
        <f>VLOOKUP($A$1,画面一覧!$B$9:$O$22,8,)</f>
        <v>ログイン後のトップページで、サイトの説明などを記述するための画面。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43" thickBot="1">
      <c r="B37" s="64" t="s">
        <v>481</v>
      </c>
      <c r="C37" s="19" t="s">
        <v>570</v>
      </c>
      <c r="D37" s="64" t="s">
        <v>569</v>
      </c>
      <c r="E37" s="64"/>
      <c r="F37" s="92" t="s">
        <v>571</v>
      </c>
    </row>
    <row r="38" spans="2:6" ht="6" customHeight="1" thickBot="1">
      <c r="B38" s="80"/>
      <c r="C38" s="9"/>
      <c r="D38" s="9"/>
      <c r="E38" s="9"/>
      <c r="F38" s="79"/>
    </row>
    <row r="39" spans="2:6" ht="21" thickBot="1">
      <c r="B39" s="184" t="s">
        <v>485</v>
      </c>
      <c r="C39" s="185"/>
      <c r="D39" s="185"/>
      <c r="E39" s="185"/>
      <c r="F39" s="186"/>
    </row>
    <row r="40" spans="2:6">
      <c r="B40" s="78"/>
      <c r="C40" s="15"/>
      <c r="D40" s="15"/>
      <c r="E40" s="15"/>
      <c r="F40" s="79"/>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81"/>
      <c r="C48" s="56"/>
      <c r="D48" s="56"/>
      <c r="E48" s="56"/>
      <c r="F48" s="82"/>
    </row>
  </sheetData>
  <mergeCells count="9">
    <mergeCell ref="B33:F33"/>
    <mergeCell ref="B34:F35"/>
    <mergeCell ref="B39:F39"/>
    <mergeCell ref="B2:F2"/>
    <mergeCell ref="B3:B7"/>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63"/>
  <sheetViews>
    <sheetView topLeftCell="A37" workbookViewId="0">
      <selection activeCell="C48" sqref="C4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S-03-01</v>
      </c>
      <c r="E8" s="192"/>
      <c r="F8" s="192"/>
    </row>
    <row r="9" spans="1:6">
      <c r="B9" s="188"/>
      <c r="C9" s="21" t="s">
        <v>466</v>
      </c>
      <c r="D9" s="192" t="str">
        <f>VLOOKUP($A$1,画面一覧!$B$9:$O$22,2,)</f>
        <v>食材選択画面</v>
      </c>
      <c r="E9" s="192"/>
      <c r="F9" s="192"/>
    </row>
    <row r="10" spans="1:6" ht="21" thickBot="1">
      <c r="B10" s="188"/>
      <c r="C10" s="73" t="s">
        <v>467</v>
      </c>
      <c r="D10" s="192" t="str">
        <f>VLOOKUP($A$1,画面一覧!$B$9:$O$22,8,)</f>
        <v>料理に使った食材や量をを選択するための画面。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627</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42">
      <c r="B37" s="59" t="s">
        <v>481</v>
      </c>
      <c r="C37" s="8" t="s">
        <v>573</v>
      </c>
      <c r="D37" s="59" t="s">
        <v>43</v>
      </c>
      <c r="E37" s="59"/>
      <c r="F37" s="93" t="s">
        <v>574</v>
      </c>
    </row>
    <row r="38" spans="2:6" ht="21">
      <c r="B38" s="59" t="s">
        <v>482</v>
      </c>
      <c r="C38" s="8" t="s">
        <v>575</v>
      </c>
      <c r="D38" s="59" t="s">
        <v>43</v>
      </c>
      <c r="E38" s="59"/>
      <c r="F38" s="93" t="s">
        <v>576</v>
      </c>
    </row>
    <row r="39" spans="2:6" ht="21">
      <c r="B39" s="74" t="s">
        <v>483</v>
      </c>
      <c r="C39" s="66" t="s">
        <v>577</v>
      </c>
      <c r="D39" s="59" t="s">
        <v>43</v>
      </c>
      <c r="E39" s="74"/>
      <c r="F39" s="93" t="s">
        <v>578</v>
      </c>
    </row>
    <row r="40" spans="2:6" ht="21">
      <c r="B40" s="74" t="s">
        <v>484</v>
      </c>
      <c r="C40" s="66" t="s">
        <v>579</v>
      </c>
      <c r="D40" s="59" t="s">
        <v>488</v>
      </c>
      <c r="E40" s="74"/>
      <c r="F40" s="93" t="s">
        <v>581</v>
      </c>
    </row>
    <row r="41" spans="2:6" ht="21">
      <c r="B41" s="74" t="s">
        <v>502</v>
      </c>
      <c r="C41" s="66" t="s">
        <v>582</v>
      </c>
      <c r="D41" s="59" t="s">
        <v>43</v>
      </c>
      <c r="E41" s="74"/>
      <c r="F41" s="93" t="s">
        <v>583</v>
      </c>
    </row>
    <row r="42" spans="2:6" ht="21">
      <c r="B42" s="74" t="s">
        <v>503</v>
      </c>
      <c r="C42" s="66" t="s">
        <v>584</v>
      </c>
      <c r="D42" s="74" t="s">
        <v>43</v>
      </c>
      <c r="E42" s="74"/>
      <c r="F42" s="93" t="s">
        <v>585</v>
      </c>
    </row>
    <row r="43" spans="2:6" ht="21">
      <c r="B43" s="74" t="s">
        <v>516</v>
      </c>
      <c r="C43" s="66" t="s">
        <v>586</v>
      </c>
      <c r="D43" s="74" t="s">
        <v>511</v>
      </c>
      <c r="E43" s="74"/>
      <c r="F43" s="94" t="s">
        <v>589</v>
      </c>
    </row>
    <row r="44" spans="2:6" ht="21">
      <c r="B44" s="90" t="s">
        <v>602</v>
      </c>
      <c r="C44" s="66" t="s">
        <v>587</v>
      </c>
      <c r="D44" s="90" t="s">
        <v>580</v>
      </c>
      <c r="E44" s="90"/>
      <c r="F44" s="94" t="s">
        <v>588</v>
      </c>
    </row>
    <row r="45" spans="2:6" ht="22" thickBot="1">
      <c r="B45" s="64" t="s">
        <v>518</v>
      </c>
      <c r="C45" s="19" t="s">
        <v>647</v>
      </c>
      <c r="D45" s="64" t="s">
        <v>43</v>
      </c>
      <c r="E45" s="64"/>
      <c r="F45" s="92" t="s">
        <v>648</v>
      </c>
    </row>
    <row r="46" spans="2:6" ht="6" customHeight="1" thickBot="1">
      <c r="B46" s="80"/>
      <c r="C46" s="9"/>
      <c r="D46" s="9"/>
      <c r="E46" s="9"/>
      <c r="F46" s="79"/>
    </row>
    <row r="47" spans="2:6" ht="21" thickBot="1">
      <c r="B47" s="184" t="s">
        <v>485</v>
      </c>
      <c r="C47" s="185"/>
      <c r="D47" s="185"/>
      <c r="E47" s="185"/>
      <c r="F47" s="186"/>
    </row>
    <row r="48" spans="2:6">
      <c r="B48" s="78" t="s">
        <v>590</v>
      </c>
      <c r="C48" s="15"/>
      <c r="D48" s="15"/>
      <c r="E48" s="15"/>
      <c r="F48" s="79"/>
    </row>
    <row r="49" spans="2:6">
      <c r="B49" s="78" t="s">
        <v>593</v>
      </c>
      <c r="C49" s="15"/>
      <c r="D49" s="15"/>
      <c r="E49" s="15"/>
      <c r="F49" s="79"/>
    </row>
    <row r="50" spans="2:6">
      <c r="B50" s="78" t="s">
        <v>591</v>
      </c>
      <c r="C50" s="15"/>
      <c r="D50" s="15"/>
      <c r="E50" s="15"/>
      <c r="F50" s="79"/>
    </row>
    <row r="51" spans="2:6">
      <c r="B51" s="78" t="s">
        <v>592</v>
      </c>
      <c r="C51" s="15"/>
      <c r="D51" s="15"/>
      <c r="E51" s="15"/>
      <c r="F51" s="79"/>
    </row>
    <row r="52" spans="2:6">
      <c r="B52" s="78" t="s">
        <v>594</v>
      </c>
      <c r="C52" s="15"/>
      <c r="D52" s="15"/>
      <c r="E52" s="15"/>
      <c r="F52" s="79"/>
    </row>
    <row r="53" spans="2:6">
      <c r="B53" s="78" t="s">
        <v>595</v>
      </c>
      <c r="C53" s="15"/>
      <c r="D53" s="15"/>
      <c r="E53" s="15"/>
      <c r="F53" s="79"/>
    </row>
    <row r="54" spans="2:6">
      <c r="B54" s="78" t="s">
        <v>596</v>
      </c>
      <c r="C54" s="15"/>
      <c r="D54" s="15"/>
      <c r="E54" s="15"/>
      <c r="F54" s="79"/>
    </row>
    <row r="55" spans="2:6">
      <c r="B55" s="78" t="s">
        <v>597</v>
      </c>
      <c r="C55" s="15"/>
      <c r="D55" s="15"/>
      <c r="E55" s="15"/>
      <c r="F55" s="79"/>
    </row>
    <row r="56" spans="2:6">
      <c r="B56" s="78" t="s">
        <v>598</v>
      </c>
      <c r="C56" s="15"/>
      <c r="D56" s="15"/>
      <c r="E56" s="15"/>
      <c r="F56" s="79"/>
    </row>
    <row r="57" spans="2:6">
      <c r="B57" s="95" t="s">
        <v>599</v>
      </c>
      <c r="C57" s="15"/>
      <c r="D57" s="15"/>
      <c r="E57" s="15"/>
      <c r="F57" s="79"/>
    </row>
    <row r="58" spans="2:6">
      <c r="B58" s="95" t="s">
        <v>600</v>
      </c>
      <c r="C58" s="15"/>
      <c r="D58" s="15"/>
      <c r="E58" s="15"/>
      <c r="F58" s="79"/>
    </row>
    <row r="59" spans="2:6">
      <c r="B59" s="95" t="s">
        <v>601</v>
      </c>
      <c r="C59" s="15"/>
      <c r="D59" s="15"/>
      <c r="E59" s="15"/>
      <c r="F59" s="79"/>
    </row>
    <row r="60" spans="2:6">
      <c r="B60" s="95" t="s">
        <v>603</v>
      </c>
      <c r="C60" s="15"/>
      <c r="D60" s="15"/>
      <c r="E60" s="15"/>
      <c r="F60" s="79"/>
    </row>
    <row r="61" spans="2:6">
      <c r="B61" s="95" t="s">
        <v>604</v>
      </c>
      <c r="C61" s="15"/>
      <c r="D61" s="15"/>
      <c r="E61" s="15"/>
      <c r="F61" s="79"/>
    </row>
    <row r="62" spans="2:6">
      <c r="B62" s="95" t="s">
        <v>606</v>
      </c>
      <c r="C62" s="15"/>
      <c r="D62" s="15"/>
      <c r="E62" s="15"/>
      <c r="F62" s="79"/>
    </row>
    <row r="63" spans="2:6">
      <c r="B63" s="96" t="s">
        <v>605</v>
      </c>
      <c r="C63" s="56"/>
      <c r="D63" s="56"/>
      <c r="E63" s="56"/>
      <c r="F63"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26" workbookViewId="0">
      <selection activeCell="C41" sqref="C41:F4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S-03-02</v>
      </c>
      <c r="E8" s="192"/>
      <c r="F8" s="192"/>
    </row>
    <row r="9" spans="1:6">
      <c r="B9" s="188"/>
      <c r="C9" s="21" t="s">
        <v>466</v>
      </c>
      <c r="D9" s="192" t="str">
        <f>VLOOKUP($A$1,画面一覧!$B$9:$O$22,2,)</f>
        <v>レシピ登録画面</v>
      </c>
      <c r="E9" s="192"/>
      <c r="F9" s="192"/>
    </row>
    <row r="10" spans="1:6" ht="21" thickBot="1">
      <c r="B10" s="188"/>
      <c r="C10" s="73" t="s">
        <v>467</v>
      </c>
      <c r="D10" s="192" t="str">
        <f>VLOOKUP($A$1,画面一覧!$B$9:$O$22,8,)</f>
        <v>食材選択画面で選択した食材を元にレシピの内容を登録するための画面。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628</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607</v>
      </c>
      <c r="D37" s="91" t="s">
        <v>511</v>
      </c>
      <c r="E37" s="91"/>
      <c r="F37" s="93" t="s">
        <v>613</v>
      </c>
    </row>
    <row r="38" spans="2:6" ht="21">
      <c r="B38" s="91" t="s">
        <v>482</v>
      </c>
      <c r="C38" s="8" t="s">
        <v>608</v>
      </c>
      <c r="D38" s="91" t="s">
        <v>612</v>
      </c>
      <c r="E38" s="91"/>
      <c r="F38" s="93" t="s">
        <v>614</v>
      </c>
    </row>
    <row r="39" spans="2:6" ht="21">
      <c r="B39" s="90" t="s">
        <v>483</v>
      </c>
      <c r="C39" s="66" t="s">
        <v>609</v>
      </c>
      <c r="D39" s="91" t="s">
        <v>43</v>
      </c>
      <c r="E39" s="90"/>
      <c r="F39" s="93" t="s">
        <v>615</v>
      </c>
    </row>
    <row r="40" spans="2:6" ht="21">
      <c r="B40" s="90" t="s">
        <v>484</v>
      </c>
      <c r="C40" s="66" t="s">
        <v>155</v>
      </c>
      <c r="D40" s="91" t="s">
        <v>511</v>
      </c>
      <c r="E40" s="90"/>
      <c r="F40" s="93" t="s">
        <v>616</v>
      </c>
    </row>
    <row r="41" spans="2:6" ht="21">
      <c r="B41" s="90" t="s">
        <v>502</v>
      </c>
      <c r="C41" s="66" t="s">
        <v>610</v>
      </c>
      <c r="D41" s="91" t="s">
        <v>569</v>
      </c>
      <c r="E41" s="90"/>
      <c r="F41" s="93" t="s">
        <v>617</v>
      </c>
    </row>
    <row r="42" spans="2:6" ht="21">
      <c r="B42" s="90" t="s">
        <v>503</v>
      </c>
      <c r="C42" s="66" t="s">
        <v>17</v>
      </c>
      <c r="D42" s="90" t="s">
        <v>43</v>
      </c>
      <c r="E42" s="90"/>
      <c r="F42" s="93" t="s">
        <v>618</v>
      </c>
    </row>
    <row r="43" spans="2:6" ht="22" thickBot="1">
      <c r="B43" s="64" t="s">
        <v>516</v>
      </c>
      <c r="C43" s="19" t="s">
        <v>611</v>
      </c>
      <c r="D43" s="64" t="s">
        <v>43</v>
      </c>
      <c r="E43" s="64"/>
      <c r="F43" s="92" t="s">
        <v>619</v>
      </c>
    </row>
    <row r="44" spans="2:6" ht="6" customHeight="1" thickBot="1">
      <c r="B44" s="80"/>
      <c r="C44" s="9"/>
      <c r="D44" s="9"/>
      <c r="E44" s="9"/>
      <c r="F44" s="79"/>
    </row>
    <row r="45" spans="2:6" ht="21" thickBot="1">
      <c r="B45" s="184" t="s">
        <v>485</v>
      </c>
      <c r="C45" s="185"/>
      <c r="D45" s="185"/>
      <c r="E45" s="185"/>
      <c r="F45" s="186"/>
    </row>
    <row r="46" spans="2:6">
      <c r="B46" s="78" t="s">
        <v>620</v>
      </c>
      <c r="C46" s="15"/>
      <c r="D46" s="15"/>
      <c r="E46" s="15"/>
      <c r="F46" s="79"/>
    </row>
    <row r="47" spans="2:6">
      <c r="B47" s="78" t="s">
        <v>621</v>
      </c>
      <c r="C47" s="15"/>
      <c r="D47" s="15"/>
      <c r="E47" s="15"/>
      <c r="F47" s="79"/>
    </row>
    <row r="48" spans="2:6">
      <c r="B48" s="78" t="s">
        <v>622</v>
      </c>
      <c r="C48" s="15"/>
      <c r="D48" s="15"/>
      <c r="E48" s="15"/>
      <c r="F48" s="79"/>
    </row>
    <row r="49" spans="2:6">
      <c r="B49" s="78" t="s">
        <v>623</v>
      </c>
      <c r="C49" s="15"/>
      <c r="D49" s="15"/>
      <c r="E49" s="15"/>
      <c r="F49" s="79"/>
    </row>
    <row r="50" spans="2:6">
      <c r="B50" s="78" t="s">
        <v>624</v>
      </c>
      <c r="C50" s="15"/>
      <c r="D50" s="15"/>
      <c r="E50" s="15"/>
      <c r="F50" s="79"/>
    </row>
    <row r="51" spans="2:6">
      <c r="B51" s="78" t="s">
        <v>625</v>
      </c>
      <c r="C51" s="15"/>
      <c r="D51" s="15"/>
      <c r="E51" s="15"/>
      <c r="F51" s="79"/>
    </row>
    <row r="52" spans="2:6">
      <c r="B52" s="78" t="s">
        <v>626</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4"/>
  <sheetViews>
    <sheetView topLeftCell="A22" workbookViewId="0">
      <selection activeCell="C49" sqref="C4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S-04-01</v>
      </c>
      <c r="E8" s="192"/>
      <c r="F8" s="192"/>
    </row>
    <row r="9" spans="1:6">
      <c r="B9" s="188"/>
      <c r="C9" s="21" t="s">
        <v>466</v>
      </c>
      <c r="D9" s="192" t="str">
        <f>VLOOKUP($A$1,画面一覧!$B$9:$O$22,2,)</f>
        <v>レシピ一覧画面</v>
      </c>
      <c r="E9" s="192"/>
      <c r="F9" s="192"/>
    </row>
    <row r="10" spans="1:6" ht="21" thickBot="1">
      <c r="B10" s="188"/>
      <c r="C10" s="73" t="s">
        <v>467</v>
      </c>
      <c r="D10" s="192" t="str">
        <f>VLOOKUP($A$1,画面一覧!$B$9:$O$22,8,)</f>
        <v>サイトを利用しているユーザーが登録したレシピの一覧を表示するための画面。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629</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630</v>
      </c>
      <c r="D37" s="91" t="s">
        <v>43</v>
      </c>
      <c r="E37" s="91"/>
      <c r="F37" s="93" t="s">
        <v>643</v>
      </c>
    </row>
    <row r="38" spans="2:6" ht="21">
      <c r="B38" s="91" t="s">
        <v>482</v>
      </c>
      <c r="C38" s="8" t="s">
        <v>631</v>
      </c>
      <c r="D38" s="91" t="s">
        <v>488</v>
      </c>
      <c r="E38" s="91"/>
      <c r="F38" s="93" t="s">
        <v>642</v>
      </c>
    </row>
    <row r="39" spans="2:6" ht="21">
      <c r="B39" s="90" t="s">
        <v>483</v>
      </c>
      <c r="C39" s="66" t="s">
        <v>632</v>
      </c>
      <c r="D39" s="91" t="s">
        <v>488</v>
      </c>
      <c r="E39" s="90"/>
      <c r="F39" s="93" t="s">
        <v>641</v>
      </c>
    </row>
    <row r="40" spans="2:6" ht="21">
      <c r="B40" s="90" t="s">
        <v>484</v>
      </c>
      <c r="C40" s="66" t="s">
        <v>633</v>
      </c>
      <c r="D40" s="91" t="s">
        <v>488</v>
      </c>
      <c r="E40" s="90"/>
      <c r="F40" s="93" t="s">
        <v>644</v>
      </c>
    </row>
    <row r="41" spans="2:6" ht="21">
      <c r="B41" s="90" t="s">
        <v>502</v>
      </c>
      <c r="C41" s="66" t="s">
        <v>638</v>
      </c>
      <c r="D41" s="90" t="s">
        <v>488</v>
      </c>
      <c r="E41" s="90"/>
      <c r="F41" s="94" t="s">
        <v>639</v>
      </c>
    </row>
    <row r="42" spans="2:6" ht="22" thickBot="1">
      <c r="B42" s="64" t="s">
        <v>503</v>
      </c>
      <c r="C42" s="19" t="s">
        <v>634</v>
      </c>
      <c r="D42" s="64" t="s">
        <v>488</v>
      </c>
      <c r="E42" s="64"/>
      <c r="F42" s="92" t="s">
        <v>645</v>
      </c>
    </row>
    <row r="43" spans="2:6" ht="6" customHeight="1" thickBot="1">
      <c r="B43" s="80"/>
      <c r="C43" s="9"/>
      <c r="D43" s="9"/>
      <c r="E43" s="9"/>
      <c r="F43" s="79"/>
    </row>
    <row r="44" spans="2:6" ht="21" thickBot="1">
      <c r="B44" s="184" t="s">
        <v>485</v>
      </c>
      <c r="C44" s="185"/>
      <c r="D44" s="185"/>
      <c r="E44" s="185"/>
      <c r="F44" s="186"/>
    </row>
    <row r="45" spans="2:6">
      <c r="B45" s="78" t="s">
        <v>646</v>
      </c>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78"/>
      <c r="C51" s="15"/>
      <c r="D51" s="15"/>
      <c r="E51" s="15"/>
      <c r="F51" s="79"/>
    </row>
    <row r="52" spans="2:6">
      <c r="B52" s="78"/>
      <c r="C52" s="15"/>
      <c r="D52" s="15"/>
      <c r="E52" s="15"/>
      <c r="F52" s="79"/>
    </row>
    <row r="53" spans="2:6">
      <c r="B53" s="78"/>
      <c r="C53" s="15"/>
      <c r="D53" s="15"/>
      <c r="E53" s="15"/>
      <c r="F53" s="79"/>
    </row>
    <row r="54" spans="2:6">
      <c r="B54" s="81"/>
      <c r="C54" s="56"/>
      <c r="D54" s="56"/>
      <c r="E54" s="56"/>
      <c r="F54" s="82"/>
    </row>
  </sheetData>
  <mergeCells count="9">
    <mergeCell ref="B33:F33"/>
    <mergeCell ref="B34:F35"/>
    <mergeCell ref="B44:F44"/>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49"/>
  <sheetViews>
    <sheetView topLeftCell="A3" workbookViewId="0">
      <selection activeCell="B33" sqref="B33:F3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S-04-02</v>
      </c>
      <c r="E8" s="192"/>
      <c r="F8" s="192"/>
    </row>
    <row r="9" spans="1:6">
      <c r="B9" s="188"/>
      <c r="C9" s="21" t="s">
        <v>466</v>
      </c>
      <c r="D9" s="192" t="str">
        <f>VLOOKUP($A$1,画面一覧!$B$9:$O$22,2,)</f>
        <v>レシピ詳細画面</v>
      </c>
      <c r="E9" s="192"/>
      <c r="F9" s="192"/>
    </row>
    <row r="10" spans="1:6" ht="21" thickBot="1">
      <c r="B10" s="188"/>
      <c r="C10" s="73" t="s">
        <v>467</v>
      </c>
      <c r="D10" s="192" t="str">
        <f>VLOOKUP($A$1,画面一覧!$B$9:$O$22,8,)</f>
        <v>サイトを利用しているユーザーが登録したレシピの詳細を表示するための画面。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2" thickBot="1">
      <c r="B37" s="64" t="s">
        <v>481</v>
      </c>
      <c r="C37" s="19" t="s">
        <v>610</v>
      </c>
      <c r="D37" s="64" t="s">
        <v>569</v>
      </c>
      <c r="E37" s="64"/>
      <c r="F37" s="92" t="s">
        <v>617</v>
      </c>
    </row>
    <row r="38" spans="2:6" ht="6" customHeight="1" thickBot="1">
      <c r="B38" s="80"/>
      <c r="C38" s="9"/>
      <c r="D38" s="9"/>
      <c r="E38" s="9"/>
      <c r="F38" s="79"/>
    </row>
    <row r="39" spans="2:6" ht="21" thickBot="1">
      <c r="B39" s="184" t="s">
        <v>485</v>
      </c>
      <c r="C39" s="185"/>
      <c r="D39" s="185"/>
      <c r="E39" s="185"/>
      <c r="F39" s="186"/>
    </row>
    <row r="40" spans="2:6">
      <c r="B40" s="78"/>
      <c r="C40" s="15"/>
      <c r="D40" s="15"/>
      <c r="E40" s="15"/>
      <c r="F40" s="79"/>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81"/>
      <c r="C49" s="56"/>
      <c r="D49" s="56"/>
      <c r="E49" s="56"/>
      <c r="F49" s="82"/>
    </row>
  </sheetData>
  <mergeCells count="9">
    <mergeCell ref="B33:F33"/>
    <mergeCell ref="B34:F35"/>
    <mergeCell ref="B39:F39"/>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64"/>
  <sheetViews>
    <sheetView topLeftCell="A28" workbookViewId="0">
      <selection activeCell="B49" sqref="B49:B5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S-05-01</v>
      </c>
      <c r="E8" s="192"/>
      <c r="F8" s="192"/>
    </row>
    <row r="9" spans="1:6">
      <c r="B9" s="188"/>
      <c r="C9" s="21" t="s">
        <v>466</v>
      </c>
      <c r="D9" s="192" t="str">
        <f>VLOOKUP($A$1,画面一覧!$B$9:$O$22,2,)</f>
        <v>食材選択編集画面</v>
      </c>
      <c r="E9" s="192"/>
      <c r="F9" s="192"/>
    </row>
    <row r="10" spans="1:6" ht="21" thickBot="1">
      <c r="B10" s="188"/>
      <c r="C10" s="73" t="s">
        <v>467</v>
      </c>
      <c r="D10" s="192" t="str">
        <f>VLOOKUP($A$1,画面一覧!$B$9:$O$22,8,)</f>
        <v>ログインユーザーが選択した食材を編集するための画面。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627</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42">
      <c r="B37" s="91" t="s">
        <v>481</v>
      </c>
      <c r="C37" s="8" t="s">
        <v>573</v>
      </c>
      <c r="D37" s="91" t="s">
        <v>43</v>
      </c>
      <c r="E37" s="91"/>
      <c r="F37" s="93" t="s">
        <v>574</v>
      </c>
    </row>
    <row r="38" spans="2:6" ht="21">
      <c r="B38" s="91" t="s">
        <v>482</v>
      </c>
      <c r="C38" s="8" t="s">
        <v>575</v>
      </c>
      <c r="D38" s="91" t="s">
        <v>43</v>
      </c>
      <c r="E38" s="91"/>
      <c r="F38" s="93" t="s">
        <v>576</v>
      </c>
    </row>
    <row r="39" spans="2:6" ht="21">
      <c r="B39" s="90" t="s">
        <v>483</v>
      </c>
      <c r="C39" s="66" t="s">
        <v>577</v>
      </c>
      <c r="D39" s="91" t="s">
        <v>43</v>
      </c>
      <c r="E39" s="90"/>
      <c r="F39" s="93" t="s">
        <v>578</v>
      </c>
    </row>
    <row r="40" spans="2:6" ht="21">
      <c r="B40" s="90" t="s">
        <v>484</v>
      </c>
      <c r="C40" s="66" t="s">
        <v>579</v>
      </c>
      <c r="D40" s="91" t="s">
        <v>488</v>
      </c>
      <c r="E40" s="90"/>
      <c r="F40" s="93" t="s">
        <v>581</v>
      </c>
    </row>
    <row r="41" spans="2:6" ht="21">
      <c r="B41" s="90" t="s">
        <v>502</v>
      </c>
      <c r="C41" s="66" t="s">
        <v>582</v>
      </c>
      <c r="D41" s="91" t="s">
        <v>43</v>
      </c>
      <c r="E41" s="90"/>
      <c r="F41" s="93" t="s">
        <v>583</v>
      </c>
    </row>
    <row r="42" spans="2:6" ht="21">
      <c r="B42" s="90" t="s">
        <v>503</v>
      </c>
      <c r="C42" s="66" t="s">
        <v>584</v>
      </c>
      <c r="D42" s="90" t="s">
        <v>43</v>
      </c>
      <c r="E42" s="90"/>
      <c r="F42" s="93" t="s">
        <v>585</v>
      </c>
    </row>
    <row r="43" spans="2:6" ht="21">
      <c r="B43" s="90" t="s">
        <v>516</v>
      </c>
      <c r="C43" s="66" t="s">
        <v>586</v>
      </c>
      <c r="D43" s="90" t="s">
        <v>511</v>
      </c>
      <c r="E43" s="90"/>
      <c r="F43" s="94" t="s">
        <v>589</v>
      </c>
    </row>
    <row r="44" spans="2:6" ht="21">
      <c r="B44" s="90" t="s">
        <v>602</v>
      </c>
      <c r="C44" s="66" t="s">
        <v>587</v>
      </c>
      <c r="D44" s="90" t="s">
        <v>580</v>
      </c>
      <c r="E44" s="90"/>
      <c r="F44" s="94" t="s">
        <v>588</v>
      </c>
    </row>
    <row r="45" spans="2:6" ht="21">
      <c r="B45" s="90" t="s">
        <v>518</v>
      </c>
      <c r="C45" s="66" t="s">
        <v>17</v>
      </c>
      <c r="D45" s="90" t="s">
        <v>43</v>
      </c>
      <c r="E45" s="90"/>
      <c r="F45" s="94" t="s">
        <v>649</v>
      </c>
    </row>
    <row r="46" spans="2:6" ht="22" thickBot="1">
      <c r="B46" s="64" t="s">
        <v>519</v>
      </c>
      <c r="C46" s="19" t="s">
        <v>647</v>
      </c>
      <c r="D46" s="64" t="s">
        <v>43</v>
      </c>
      <c r="E46" s="64"/>
      <c r="F46" s="92" t="s">
        <v>648</v>
      </c>
    </row>
    <row r="47" spans="2:6" ht="6" customHeight="1" thickBot="1">
      <c r="B47" s="80"/>
      <c r="C47" s="9"/>
      <c r="D47" s="9"/>
      <c r="E47" s="9"/>
      <c r="F47" s="79"/>
    </row>
    <row r="48" spans="2:6" ht="21" thickBot="1">
      <c r="B48" s="184" t="s">
        <v>485</v>
      </c>
      <c r="C48" s="185"/>
      <c r="D48" s="185"/>
      <c r="E48" s="185"/>
      <c r="F48" s="186"/>
    </row>
    <row r="49" spans="2:6">
      <c r="B49" s="78" t="s">
        <v>590</v>
      </c>
      <c r="C49" s="15"/>
      <c r="D49" s="15"/>
      <c r="E49" s="15"/>
      <c r="F49" s="79"/>
    </row>
    <row r="50" spans="2:6">
      <c r="B50" s="78" t="s">
        <v>593</v>
      </c>
      <c r="C50" s="15"/>
      <c r="D50" s="15"/>
      <c r="E50" s="15"/>
      <c r="F50" s="79"/>
    </row>
    <row r="51" spans="2:6">
      <c r="B51" s="78" t="s">
        <v>591</v>
      </c>
      <c r="C51" s="15"/>
      <c r="D51" s="15"/>
      <c r="E51" s="15"/>
      <c r="F51" s="79"/>
    </row>
    <row r="52" spans="2:6">
      <c r="B52" s="78" t="s">
        <v>592</v>
      </c>
      <c r="C52" s="15"/>
      <c r="D52" s="15"/>
      <c r="E52" s="15"/>
      <c r="F52" s="79"/>
    </row>
    <row r="53" spans="2:6">
      <c r="B53" s="78" t="s">
        <v>594</v>
      </c>
      <c r="C53" s="15"/>
      <c r="D53" s="15"/>
      <c r="E53" s="15"/>
      <c r="F53" s="79"/>
    </row>
    <row r="54" spans="2:6">
      <c r="B54" s="78" t="s">
        <v>595</v>
      </c>
      <c r="C54" s="15"/>
      <c r="D54" s="15"/>
      <c r="E54" s="15"/>
      <c r="F54" s="79"/>
    </row>
    <row r="55" spans="2:6">
      <c r="B55" s="78" t="s">
        <v>596</v>
      </c>
      <c r="C55" s="15"/>
      <c r="D55" s="15"/>
      <c r="E55" s="15"/>
      <c r="F55" s="79"/>
    </row>
    <row r="56" spans="2:6">
      <c r="B56" s="78" t="s">
        <v>597</v>
      </c>
      <c r="C56" s="15"/>
      <c r="D56" s="15"/>
      <c r="E56" s="15"/>
      <c r="F56" s="79"/>
    </row>
    <row r="57" spans="2:6">
      <c r="B57" s="78" t="s">
        <v>598</v>
      </c>
      <c r="C57" s="15"/>
      <c r="D57" s="15"/>
      <c r="E57" s="15"/>
      <c r="F57" s="79"/>
    </row>
    <row r="58" spans="2:6">
      <c r="B58" s="95" t="s">
        <v>599</v>
      </c>
      <c r="C58" s="15"/>
      <c r="D58" s="15"/>
      <c r="E58" s="15"/>
      <c r="F58" s="79"/>
    </row>
    <row r="59" spans="2:6">
      <c r="B59" s="95" t="s">
        <v>600</v>
      </c>
      <c r="C59" s="15"/>
      <c r="D59" s="15"/>
      <c r="E59" s="15"/>
      <c r="F59" s="79"/>
    </row>
    <row r="60" spans="2:6">
      <c r="B60" s="95" t="s">
        <v>601</v>
      </c>
      <c r="C60" s="15"/>
      <c r="D60" s="15"/>
      <c r="E60" s="15"/>
      <c r="F60" s="79"/>
    </row>
    <row r="61" spans="2:6">
      <c r="B61" s="95" t="s">
        <v>603</v>
      </c>
      <c r="C61" s="15"/>
      <c r="D61" s="15"/>
      <c r="E61" s="15"/>
      <c r="F61" s="79"/>
    </row>
    <row r="62" spans="2:6">
      <c r="B62" s="95" t="s">
        <v>604</v>
      </c>
      <c r="C62" s="15"/>
      <c r="D62" s="15"/>
      <c r="E62" s="15"/>
      <c r="F62" s="79"/>
    </row>
    <row r="63" spans="2:6">
      <c r="B63" s="95" t="s">
        <v>606</v>
      </c>
      <c r="C63" s="15"/>
      <c r="D63" s="15"/>
      <c r="E63" s="15"/>
      <c r="F63" s="79"/>
    </row>
    <row r="64" spans="2:6">
      <c r="B64" s="96" t="s">
        <v>605</v>
      </c>
      <c r="C64" s="56"/>
      <c r="D64" s="56"/>
      <c r="E64" s="56"/>
      <c r="F64" s="82"/>
    </row>
  </sheetData>
  <mergeCells count="9">
    <mergeCell ref="B33:F33"/>
    <mergeCell ref="B34:F35"/>
    <mergeCell ref="B48:F48"/>
    <mergeCell ref="B2:F2"/>
    <mergeCell ref="B3:B7"/>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5" workbookViewId="0">
      <selection activeCell="C49" sqref="C4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S-05-02</v>
      </c>
      <c r="E8" s="192"/>
      <c r="F8" s="192"/>
    </row>
    <row r="9" spans="1:6">
      <c r="B9" s="188"/>
      <c r="C9" s="21" t="s">
        <v>466</v>
      </c>
      <c r="D9" s="192" t="str">
        <f>VLOOKUP($A$1,画面一覧!$B$9:$O$22,2,)</f>
        <v>レシピ編集画面</v>
      </c>
      <c r="E9" s="192"/>
      <c r="F9" s="192"/>
    </row>
    <row r="10" spans="1:6" ht="21" thickBot="1">
      <c r="B10" s="188"/>
      <c r="C10" s="73" t="s">
        <v>467</v>
      </c>
      <c r="D10" s="192" t="str">
        <f>VLOOKUP($A$1,画面一覧!$B$9:$O$22,8,)</f>
        <v>ログインユーザーが登録したレシピを編集するための画面。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628</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607</v>
      </c>
      <c r="D37" s="91" t="s">
        <v>511</v>
      </c>
      <c r="E37" s="91"/>
      <c r="F37" s="93" t="s">
        <v>613</v>
      </c>
    </row>
    <row r="38" spans="2:6" ht="21">
      <c r="B38" s="91" t="s">
        <v>482</v>
      </c>
      <c r="C38" s="8" t="s">
        <v>608</v>
      </c>
      <c r="D38" s="91" t="s">
        <v>612</v>
      </c>
      <c r="E38" s="91"/>
      <c r="F38" s="93" t="s">
        <v>614</v>
      </c>
    </row>
    <row r="39" spans="2:6" ht="21">
      <c r="B39" s="90" t="s">
        <v>483</v>
      </c>
      <c r="C39" s="66" t="s">
        <v>609</v>
      </c>
      <c r="D39" s="91" t="s">
        <v>43</v>
      </c>
      <c r="E39" s="90"/>
      <c r="F39" s="93" t="s">
        <v>615</v>
      </c>
    </row>
    <row r="40" spans="2:6" ht="21">
      <c r="B40" s="90" t="s">
        <v>484</v>
      </c>
      <c r="C40" s="66" t="s">
        <v>155</v>
      </c>
      <c r="D40" s="91" t="s">
        <v>511</v>
      </c>
      <c r="E40" s="90"/>
      <c r="F40" s="93" t="s">
        <v>616</v>
      </c>
    </row>
    <row r="41" spans="2:6" ht="21">
      <c r="B41" s="90" t="s">
        <v>502</v>
      </c>
      <c r="C41" s="66" t="s">
        <v>610</v>
      </c>
      <c r="D41" s="91" t="s">
        <v>569</v>
      </c>
      <c r="E41" s="90"/>
      <c r="F41" s="93" t="s">
        <v>617</v>
      </c>
    </row>
    <row r="42" spans="2:6" ht="21">
      <c r="B42" s="90" t="s">
        <v>503</v>
      </c>
      <c r="C42" s="66" t="s">
        <v>17</v>
      </c>
      <c r="D42" s="90" t="s">
        <v>43</v>
      </c>
      <c r="E42" s="90"/>
      <c r="F42" s="93" t="s">
        <v>618</v>
      </c>
    </row>
    <row r="43" spans="2:6" ht="22" thickBot="1">
      <c r="B43" s="64" t="s">
        <v>516</v>
      </c>
      <c r="C43" s="19" t="s">
        <v>650</v>
      </c>
      <c r="D43" s="64" t="s">
        <v>43</v>
      </c>
      <c r="E43" s="64"/>
      <c r="F43" s="92" t="s">
        <v>651</v>
      </c>
    </row>
    <row r="44" spans="2:6" ht="6" customHeight="1" thickBot="1">
      <c r="B44" s="80"/>
      <c r="C44" s="9"/>
      <c r="D44" s="9"/>
      <c r="E44" s="9"/>
      <c r="F44" s="79"/>
    </row>
    <row r="45" spans="2:6" ht="21" thickBot="1">
      <c r="B45" s="184" t="s">
        <v>485</v>
      </c>
      <c r="C45" s="185"/>
      <c r="D45" s="185"/>
      <c r="E45" s="185"/>
      <c r="F45" s="186"/>
    </row>
    <row r="46" spans="2:6">
      <c r="B46" s="78" t="s">
        <v>620</v>
      </c>
      <c r="C46" s="15"/>
      <c r="D46" s="15"/>
      <c r="E46" s="15"/>
      <c r="F46" s="79"/>
    </row>
    <row r="47" spans="2:6">
      <c r="B47" s="78" t="s">
        <v>621</v>
      </c>
      <c r="C47" s="15"/>
      <c r="D47" s="15"/>
      <c r="E47" s="15"/>
      <c r="F47" s="79"/>
    </row>
    <row r="48" spans="2:6">
      <c r="B48" s="78" t="s">
        <v>622</v>
      </c>
      <c r="C48" s="15"/>
      <c r="D48" s="15"/>
      <c r="E48" s="15"/>
      <c r="F48" s="79"/>
    </row>
    <row r="49" spans="2:6">
      <c r="B49" s="78" t="s">
        <v>623</v>
      </c>
      <c r="C49" s="15"/>
      <c r="D49" s="15"/>
      <c r="E49" s="15"/>
      <c r="F49" s="79"/>
    </row>
    <row r="50" spans="2:6">
      <c r="B50" s="78" t="s">
        <v>652</v>
      </c>
      <c r="C50" s="15"/>
      <c r="D50" s="15"/>
      <c r="E50" s="15"/>
      <c r="F50" s="79"/>
    </row>
    <row r="51" spans="2:6">
      <c r="B51" s="78" t="s">
        <v>653</v>
      </c>
      <c r="C51" s="15"/>
      <c r="D51" s="15"/>
      <c r="E51" s="15"/>
      <c r="F51" s="79"/>
    </row>
    <row r="52" spans="2:6">
      <c r="B52" s="78" t="s">
        <v>626</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workbookViewId="0">
      <selection activeCell="D45" sqref="D4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S-06-01</v>
      </c>
      <c r="E8" s="192"/>
      <c r="F8" s="192"/>
    </row>
    <row r="9" spans="1:6">
      <c r="B9" s="188"/>
      <c r="C9" s="21" t="s">
        <v>466</v>
      </c>
      <c r="D9" s="192" t="str">
        <f>VLOOKUP($A$1,画面一覧!$B$9:$O$22,2,)</f>
        <v>レシピツイート画面</v>
      </c>
      <c r="E9" s="192"/>
      <c r="F9" s="192"/>
    </row>
    <row r="10" spans="1:6" ht="21" thickBot="1">
      <c r="B10" s="188"/>
      <c r="C10" s="73" t="s">
        <v>467</v>
      </c>
      <c r="D10" s="192" t="str">
        <f>VLOOKUP($A$1,画面一覧!$B$9:$O$22,8,)</f>
        <v>ログインユーザーが登録したレシピをツイートするための画面。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654</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655</v>
      </c>
      <c r="D37" s="91" t="s">
        <v>511</v>
      </c>
      <c r="E37" s="91"/>
      <c r="F37" s="93" t="s">
        <v>657</v>
      </c>
    </row>
    <row r="38" spans="2:6" ht="21">
      <c r="B38" s="91" t="s">
        <v>482</v>
      </c>
      <c r="C38" s="8" t="s">
        <v>17</v>
      </c>
      <c r="D38" s="91" t="s">
        <v>43</v>
      </c>
      <c r="E38" s="91"/>
      <c r="F38" s="93" t="s">
        <v>658</v>
      </c>
    </row>
    <row r="39" spans="2:6" ht="22" thickBot="1">
      <c r="B39" s="64" t="s">
        <v>483</v>
      </c>
      <c r="C39" s="19" t="s">
        <v>656</v>
      </c>
      <c r="D39" s="64" t="s">
        <v>43</v>
      </c>
      <c r="E39" s="64"/>
      <c r="F39" s="92" t="s">
        <v>659</v>
      </c>
    </row>
    <row r="40" spans="2:6" ht="6" customHeight="1" thickBot="1">
      <c r="B40" s="80"/>
      <c r="C40" s="9"/>
      <c r="D40" s="9"/>
      <c r="E40" s="9"/>
      <c r="F40" s="79"/>
    </row>
    <row r="41" spans="2:6" ht="21" thickBot="1">
      <c r="B41" s="184" t="s">
        <v>485</v>
      </c>
      <c r="C41" s="185"/>
      <c r="D41" s="185"/>
      <c r="E41" s="185"/>
      <c r="F41" s="186"/>
    </row>
    <row r="42" spans="2:6">
      <c r="B42" s="78" t="s">
        <v>660</v>
      </c>
      <c r="C42" s="15"/>
      <c r="D42" s="15"/>
      <c r="E42" s="15"/>
      <c r="F42" s="79"/>
    </row>
    <row r="43" spans="2:6">
      <c r="B43" s="78" t="s">
        <v>661</v>
      </c>
      <c r="C43" s="15"/>
      <c r="D43" s="15"/>
      <c r="E43" s="15"/>
      <c r="F43" s="79"/>
    </row>
    <row r="44" spans="2:6">
      <c r="B44" s="78" t="s">
        <v>662</v>
      </c>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11"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S-20-01</v>
      </c>
      <c r="E8" s="192"/>
      <c r="F8" s="192"/>
    </row>
    <row r="9" spans="1:6">
      <c r="B9" s="188"/>
      <c r="C9" s="21" t="s">
        <v>466</v>
      </c>
      <c r="D9" s="192" t="str">
        <f>VLOOKUP($A$1,画面一覧!$B$9:$O$22,2,)</f>
        <v>管理者ホーム画面</v>
      </c>
      <c r="E9" s="192"/>
      <c r="F9" s="192"/>
    </row>
    <row r="10" spans="1:6" ht="21" thickBot="1">
      <c r="B10" s="188"/>
      <c r="C10" s="73" t="s">
        <v>467</v>
      </c>
      <c r="D10" s="192" t="str">
        <f>VLOOKUP($A$1,画面一覧!$B$9:$O$22,8,)</f>
        <v>ログイン後の管理者のトップ画面。登録されている。食材一覧を表示する。</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627</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42">
      <c r="B37" s="91" t="s">
        <v>481</v>
      </c>
      <c r="C37" s="8" t="s">
        <v>573</v>
      </c>
      <c r="D37" s="91" t="s">
        <v>43</v>
      </c>
      <c r="E37" s="91"/>
      <c r="F37" s="93" t="s">
        <v>574</v>
      </c>
    </row>
    <row r="38" spans="2:6" ht="21">
      <c r="B38" s="91" t="s">
        <v>482</v>
      </c>
      <c r="C38" s="8" t="s">
        <v>575</v>
      </c>
      <c r="D38" s="91" t="s">
        <v>43</v>
      </c>
      <c r="E38" s="91"/>
      <c r="F38" s="93" t="s">
        <v>576</v>
      </c>
    </row>
    <row r="39" spans="2:6" ht="21">
      <c r="B39" s="91" t="s">
        <v>483</v>
      </c>
      <c r="C39" s="8" t="s">
        <v>680</v>
      </c>
      <c r="D39" s="91" t="s">
        <v>43</v>
      </c>
      <c r="E39" s="91"/>
      <c r="F39" s="93" t="s">
        <v>681</v>
      </c>
    </row>
    <row r="40" spans="2:6" ht="21">
      <c r="B40" s="90" t="s">
        <v>484</v>
      </c>
      <c r="C40" s="66" t="s">
        <v>631</v>
      </c>
      <c r="D40" s="90" t="s">
        <v>488</v>
      </c>
      <c r="E40" s="90"/>
      <c r="F40" s="94" t="s">
        <v>663</v>
      </c>
    </row>
    <row r="41" spans="2:6" ht="22" thickBot="1">
      <c r="B41" s="64" t="s">
        <v>502</v>
      </c>
      <c r="C41" s="19" t="s">
        <v>632</v>
      </c>
      <c r="D41" s="64" t="s">
        <v>488</v>
      </c>
      <c r="E41" s="64"/>
      <c r="F41" s="92" t="s">
        <v>664</v>
      </c>
    </row>
    <row r="42" spans="2:6" ht="6" customHeight="1" thickBot="1">
      <c r="B42" s="80"/>
      <c r="C42" s="9"/>
      <c r="D42" s="9"/>
      <c r="E42" s="9"/>
      <c r="F42" s="79"/>
    </row>
    <row r="43" spans="2:6" ht="21" thickBot="1">
      <c r="B43" s="184" t="s">
        <v>485</v>
      </c>
      <c r="C43" s="185"/>
      <c r="D43" s="185"/>
      <c r="E43" s="185"/>
      <c r="F43" s="186"/>
    </row>
    <row r="44" spans="2:6">
      <c r="B44" s="78" t="s">
        <v>590</v>
      </c>
      <c r="C44" s="15"/>
      <c r="D44" s="15"/>
      <c r="E44" s="15"/>
      <c r="F44" s="79"/>
    </row>
    <row r="45" spans="2:6">
      <c r="B45" s="78" t="s">
        <v>593</v>
      </c>
      <c r="C45" s="15"/>
      <c r="D45" s="15"/>
      <c r="E45" s="15"/>
      <c r="F45" s="79"/>
    </row>
    <row r="46" spans="2:6">
      <c r="B46" s="78" t="s">
        <v>591</v>
      </c>
      <c r="C46" s="15"/>
      <c r="D46" s="15"/>
      <c r="E46" s="15"/>
      <c r="F46" s="79"/>
    </row>
    <row r="47" spans="2:6">
      <c r="B47" s="78" t="s">
        <v>592</v>
      </c>
      <c r="C47" s="15"/>
      <c r="D47" s="15"/>
      <c r="E47" s="15"/>
      <c r="F47" s="79"/>
    </row>
    <row r="48" spans="2:6">
      <c r="B48" s="78" t="s">
        <v>594</v>
      </c>
      <c r="C48" s="15"/>
      <c r="D48" s="15"/>
      <c r="E48" s="15"/>
      <c r="F48" s="79"/>
    </row>
    <row r="49" spans="2:6">
      <c r="B49" s="78"/>
      <c r="C49" s="15"/>
      <c r="D49" s="15"/>
      <c r="E49" s="15"/>
      <c r="F49" s="79"/>
    </row>
    <row r="50" spans="2:6">
      <c r="B50" s="78"/>
      <c r="C50" s="15"/>
      <c r="D50" s="15"/>
      <c r="E50" s="15"/>
      <c r="F50" s="79"/>
    </row>
    <row r="51" spans="2:6">
      <c r="B51" s="78"/>
      <c r="C51" s="15"/>
      <c r="D51" s="15"/>
      <c r="E51" s="15"/>
      <c r="F51" s="79"/>
    </row>
    <row r="52" spans="2:6">
      <c r="B52" s="78"/>
      <c r="C52" s="15"/>
      <c r="D52" s="15"/>
      <c r="E52" s="15"/>
      <c r="F52" s="79"/>
    </row>
    <row r="53" spans="2:6">
      <c r="B53" s="81"/>
      <c r="C53" s="56"/>
      <c r="D53" s="56"/>
      <c r="E53" s="56"/>
      <c r="F53" s="82"/>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6"/>
  <sheetViews>
    <sheetView workbookViewId="0">
      <selection activeCell="C7" sqref="C7:C8"/>
    </sheetView>
  </sheetViews>
  <sheetFormatPr baseColWidth="10" defaultRowHeight="20"/>
  <cols>
    <col min="9" max="9" width="68.5703125" bestFit="1" customWidth="1"/>
    <col min="15" max="15" width="15.7109375" bestFit="1" customWidth="1"/>
  </cols>
  <sheetData>
    <row r="2" spans="2:15" ht="20" customHeight="1">
      <c r="B2" s="157" t="s">
        <v>384</v>
      </c>
      <c r="C2" s="157"/>
      <c r="D2" s="157"/>
      <c r="E2" s="63"/>
    </row>
    <row r="3" spans="2:15" ht="20" customHeight="1">
      <c r="B3" s="157"/>
      <c r="C3" s="157"/>
      <c r="D3" s="157"/>
      <c r="E3" s="63"/>
    </row>
    <row r="4" spans="2:15" ht="20" customHeight="1">
      <c r="B4" s="157"/>
      <c r="C4" s="157"/>
      <c r="D4" s="157"/>
    </row>
    <row r="7" spans="2:15">
      <c r="B7" s="156" t="s">
        <v>301</v>
      </c>
      <c r="C7" s="156" t="s">
        <v>302</v>
      </c>
      <c r="D7" s="156" t="s">
        <v>303</v>
      </c>
      <c r="E7" s="156" t="s">
        <v>304</v>
      </c>
      <c r="F7" s="156" t="s">
        <v>305</v>
      </c>
      <c r="G7" s="156"/>
      <c r="H7" s="156"/>
      <c r="I7" s="156" t="s">
        <v>309</v>
      </c>
      <c r="J7" s="156" t="s">
        <v>310</v>
      </c>
      <c r="K7" s="156" t="s">
        <v>311</v>
      </c>
      <c r="L7" s="156" t="s">
        <v>100</v>
      </c>
      <c r="M7" s="156" t="s">
        <v>312</v>
      </c>
      <c r="N7" s="156" t="s">
        <v>313</v>
      </c>
      <c r="O7" s="156" t="s">
        <v>314</v>
      </c>
    </row>
    <row r="8" spans="2:15">
      <c r="B8" s="156"/>
      <c r="C8" s="156"/>
      <c r="D8" s="156"/>
      <c r="E8" s="156"/>
      <c r="F8" s="21" t="s">
        <v>306</v>
      </c>
      <c r="G8" s="21" t="s">
        <v>307</v>
      </c>
      <c r="H8" s="21" t="s">
        <v>308</v>
      </c>
      <c r="I8" s="156"/>
      <c r="J8" s="156"/>
      <c r="K8" s="156"/>
      <c r="L8" s="156"/>
      <c r="M8" s="156"/>
      <c r="N8" s="156"/>
      <c r="O8" s="156"/>
    </row>
    <row r="9" spans="2:15">
      <c r="B9" s="8">
        <v>1</v>
      </c>
      <c r="C9" s="8" t="s">
        <v>0</v>
      </c>
      <c r="D9" s="8" t="s">
        <v>334</v>
      </c>
      <c r="E9" s="8" t="s">
        <v>382</v>
      </c>
      <c r="F9" s="8" t="s">
        <v>323</v>
      </c>
      <c r="G9" s="8" t="s">
        <v>324</v>
      </c>
      <c r="H9" s="8" t="s">
        <v>3</v>
      </c>
      <c r="I9" s="8" t="s">
        <v>386</v>
      </c>
      <c r="J9" s="8" t="s">
        <v>3</v>
      </c>
      <c r="K9" s="8" t="s">
        <v>341</v>
      </c>
      <c r="L9" s="8"/>
      <c r="M9" s="8"/>
      <c r="N9" s="8"/>
      <c r="O9" s="8" t="s">
        <v>401</v>
      </c>
    </row>
    <row r="10" spans="2:15">
      <c r="B10" s="8">
        <v>2</v>
      </c>
      <c r="C10" s="8" t="s">
        <v>315</v>
      </c>
      <c r="D10" s="8" t="s">
        <v>359</v>
      </c>
      <c r="E10" s="8" t="s">
        <v>381</v>
      </c>
      <c r="F10" s="8" t="s">
        <v>323</v>
      </c>
      <c r="G10" s="8" t="s">
        <v>324</v>
      </c>
      <c r="H10" s="8" t="s">
        <v>325</v>
      </c>
      <c r="I10" s="8" t="s">
        <v>387</v>
      </c>
      <c r="J10" s="8" t="s">
        <v>337</v>
      </c>
      <c r="K10" s="8" t="s">
        <v>346</v>
      </c>
      <c r="L10" s="8"/>
      <c r="M10" s="8"/>
      <c r="N10" s="8"/>
      <c r="O10" s="8" t="s">
        <v>401</v>
      </c>
    </row>
    <row r="11" spans="2:15">
      <c r="B11" s="8">
        <v>3</v>
      </c>
      <c r="C11" s="8" t="s">
        <v>468</v>
      </c>
      <c r="D11" s="8" t="s">
        <v>355</v>
      </c>
      <c r="E11" s="8" t="s">
        <v>381</v>
      </c>
      <c r="F11" s="8" t="s">
        <v>323</v>
      </c>
      <c r="G11" s="8" t="s">
        <v>324</v>
      </c>
      <c r="H11" s="8" t="s">
        <v>325</v>
      </c>
      <c r="I11" s="8" t="s">
        <v>568</v>
      </c>
      <c r="J11" s="8" t="s">
        <v>337</v>
      </c>
      <c r="K11" s="8" t="s">
        <v>346</v>
      </c>
      <c r="L11" s="8"/>
      <c r="M11" s="8"/>
      <c r="N11" s="8"/>
      <c r="O11" s="8" t="s">
        <v>448</v>
      </c>
    </row>
    <row r="12" spans="2:15">
      <c r="B12" s="8">
        <v>4</v>
      </c>
      <c r="C12" s="8" t="s">
        <v>4</v>
      </c>
      <c r="D12" s="8" t="s">
        <v>357</v>
      </c>
      <c r="E12" s="8" t="s">
        <v>338</v>
      </c>
      <c r="F12" s="8" t="s">
        <v>323</v>
      </c>
      <c r="G12" s="8" t="s">
        <v>326</v>
      </c>
      <c r="H12" s="8" t="s">
        <v>383</v>
      </c>
      <c r="I12" s="8" t="s">
        <v>388</v>
      </c>
      <c r="J12" s="8" t="s">
        <v>338</v>
      </c>
      <c r="K12" s="8" t="s">
        <v>345</v>
      </c>
      <c r="L12" s="8"/>
      <c r="M12" s="8"/>
      <c r="N12" s="8"/>
      <c r="O12" s="8" t="s">
        <v>448</v>
      </c>
    </row>
    <row r="13" spans="2:15">
      <c r="B13" s="8">
        <v>5</v>
      </c>
      <c r="C13" s="8" t="s">
        <v>318</v>
      </c>
      <c r="D13" s="8" t="s">
        <v>361</v>
      </c>
      <c r="E13" s="8" t="s">
        <v>378</v>
      </c>
      <c r="F13" s="8" t="s">
        <v>323</v>
      </c>
      <c r="G13" s="8" t="s">
        <v>329</v>
      </c>
      <c r="H13" s="8" t="s">
        <v>331</v>
      </c>
      <c r="I13" s="8" t="s">
        <v>385</v>
      </c>
      <c r="J13" s="8" t="s">
        <v>331</v>
      </c>
      <c r="K13" s="8" t="s">
        <v>347</v>
      </c>
      <c r="L13" s="8"/>
      <c r="M13" s="8" t="s">
        <v>397</v>
      </c>
      <c r="N13" s="8" t="s">
        <v>400</v>
      </c>
      <c r="O13" s="8" t="s">
        <v>448</v>
      </c>
    </row>
    <row r="14" spans="2:15">
      <c r="B14" s="8">
        <v>6</v>
      </c>
      <c r="C14" s="8" t="s">
        <v>5</v>
      </c>
      <c r="D14" s="8" t="s">
        <v>363</v>
      </c>
      <c r="E14" s="8" t="s">
        <v>379</v>
      </c>
      <c r="F14" s="8" t="s">
        <v>323</v>
      </c>
      <c r="G14" s="8" t="s">
        <v>329</v>
      </c>
      <c r="H14" s="8" t="s">
        <v>331</v>
      </c>
      <c r="I14" s="8" t="s">
        <v>389</v>
      </c>
      <c r="J14" s="8" t="s">
        <v>212</v>
      </c>
      <c r="K14" s="8" t="s">
        <v>347</v>
      </c>
      <c r="L14" s="8"/>
      <c r="M14" s="8"/>
      <c r="N14" s="8"/>
      <c r="O14" s="8" t="s">
        <v>448</v>
      </c>
    </row>
    <row r="15" spans="2:15">
      <c r="B15" s="8">
        <v>7</v>
      </c>
      <c r="C15" s="8" t="s">
        <v>319</v>
      </c>
      <c r="D15" s="8" t="s">
        <v>365</v>
      </c>
      <c r="E15" s="8" t="s">
        <v>299</v>
      </c>
      <c r="F15" s="8" t="s">
        <v>323</v>
      </c>
      <c r="G15" s="8" t="s">
        <v>329</v>
      </c>
      <c r="H15" s="8" t="s">
        <v>332</v>
      </c>
      <c r="I15" s="8" t="s">
        <v>390</v>
      </c>
      <c r="J15" s="8" t="s">
        <v>330</v>
      </c>
      <c r="K15" s="8" t="s">
        <v>348</v>
      </c>
      <c r="L15" s="8"/>
      <c r="M15" s="8" t="s">
        <v>396</v>
      </c>
      <c r="N15" s="8" t="s">
        <v>400</v>
      </c>
      <c r="O15" s="8" t="s">
        <v>448</v>
      </c>
    </row>
    <row r="16" spans="2:15">
      <c r="B16" s="8">
        <v>8</v>
      </c>
      <c r="C16" s="8" t="s">
        <v>320</v>
      </c>
      <c r="D16" s="8" t="s">
        <v>367</v>
      </c>
      <c r="E16" s="8" t="s">
        <v>380</v>
      </c>
      <c r="F16" s="8" t="s">
        <v>323</v>
      </c>
      <c r="G16" s="8" t="s">
        <v>329</v>
      </c>
      <c r="H16" s="8" t="s">
        <v>330</v>
      </c>
      <c r="I16" s="8" t="s">
        <v>391</v>
      </c>
      <c r="J16" s="8" t="s">
        <v>340</v>
      </c>
      <c r="K16" s="8" t="s">
        <v>348</v>
      </c>
      <c r="L16" s="8"/>
      <c r="M16" s="8"/>
      <c r="N16" s="8"/>
      <c r="O16" s="8" t="s">
        <v>448</v>
      </c>
    </row>
    <row r="17" spans="2:17">
      <c r="B17" s="8">
        <v>9</v>
      </c>
      <c r="C17" s="8" t="s">
        <v>435</v>
      </c>
      <c r="D17" s="8" t="s">
        <v>369</v>
      </c>
      <c r="E17" s="8" t="s">
        <v>381</v>
      </c>
      <c r="F17" s="8" t="s">
        <v>323</v>
      </c>
      <c r="G17" s="8" t="s">
        <v>329</v>
      </c>
      <c r="H17" s="8" t="s">
        <v>336</v>
      </c>
      <c r="I17" s="8" t="s">
        <v>436</v>
      </c>
      <c r="J17" s="8" t="s">
        <v>37</v>
      </c>
      <c r="K17" s="8" t="s">
        <v>349</v>
      </c>
      <c r="L17" s="8"/>
      <c r="M17" s="8"/>
      <c r="N17" s="8"/>
      <c r="O17" s="8" t="s">
        <v>448</v>
      </c>
    </row>
    <row r="18" spans="2:17">
      <c r="B18" s="8">
        <v>10</v>
      </c>
      <c r="C18" s="8" t="s">
        <v>321</v>
      </c>
      <c r="D18" s="8" t="s">
        <v>428</v>
      </c>
      <c r="E18" s="8" t="s">
        <v>381</v>
      </c>
      <c r="F18" s="8" t="s">
        <v>323</v>
      </c>
      <c r="G18" s="8" t="s">
        <v>329</v>
      </c>
      <c r="H18" s="8" t="s">
        <v>336</v>
      </c>
      <c r="I18" s="8" t="s">
        <v>392</v>
      </c>
      <c r="J18" s="8" t="s">
        <v>37</v>
      </c>
      <c r="K18" s="8" t="s">
        <v>349</v>
      </c>
      <c r="L18" s="8"/>
      <c r="M18" s="8"/>
      <c r="N18" s="8"/>
      <c r="O18" s="8" t="s">
        <v>448</v>
      </c>
    </row>
    <row r="19" spans="2:17">
      <c r="B19" s="8">
        <v>11</v>
      </c>
      <c r="C19" s="8" t="s">
        <v>322</v>
      </c>
      <c r="D19" s="8" t="s">
        <v>371</v>
      </c>
      <c r="E19" s="8" t="s">
        <v>381</v>
      </c>
      <c r="F19" s="8" t="s">
        <v>323</v>
      </c>
      <c r="G19" s="8" t="s">
        <v>329</v>
      </c>
      <c r="H19" s="8" t="s">
        <v>333</v>
      </c>
      <c r="I19" s="8" t="s">
        <v>393</v>
      </c>
      <c r="J19" s="8" t="s">
        <v>333</v>
      </c>
      <c r="K19" s="8" t="s">
        <v>350</v>
      </c>
      <c r="L19" s="8"/>
      <c r="M19" s="8"/>
      <c r="N19" s="8"/>
      <c r="O19" s="8" t="s">
        <v>448</v>
      </c>
    </row>
    <row r="20" spans="2:17">
      <c r="B20" s="8">
        <v>12</v>
      </c>
      <c r="C20" s="8" t="s">
        <v>469</v>
      </c>
      <c r="D20" s="8" t="s">
        <v>377</v>
      </c>
      <c r="E20" s="8" t="s">
        <v>338</v>
      </c>
      <c r="F20" s="8" t="s">
        <v>323</v>
      </c>
      <c r="G20" s="8" t="s">
        <v>327</v>
      </c>
      <c r="H20" s="8" t="s">
        <v>383</v>
      </c>
      <c r="I20" s="8" t="s">
        <v>398</v>
      </c>
      <c r="J20" s="8" t="s">
        <v>342</v>
      </c>
      <c r="K20" s="8" t="s">
        <v>351</v>
      </c>
      <c r="L20" s="8"/>
      <c r="M20" s="8" t="s">
        <v>399</v>
      </c>
      <c r="N20" s="8" t="s">
        <v>400</v>
      </c>
      <c r="O20" s="8" t="s">
        <v>402</v>
      </c>
    </row>
    <row r="21" spans="2:17">
      <c r="B21" s="8">
        <v>13</v>
      </c>
      <c r="C21" s="8" t="s">
        <v>316</v>
      </c>
      <c r="D21" s="8" t="s">
        <v>373</v>
      </c>
      <c r="E21" s="8" t="s">
        <v>382</v>
      </c>
      <c r="F21" s="8" t="s">
        <v>323</v>
      </c>
      <c r="G21" s="8" t="s">
        <v>327</v>
      </c>
      <c r="H21" s="8" t="s">
        <v>328</v>
      </c>
      <c r="I21" s="8" t="s">
        <v>395</v>
      </c>
      <c r="J21" s="8" t="s">
        <v>328</v>
      </c>
      <c r="K21" s="8" t="s">
        <v>352</v>
      </c>
      <c r="L21" s="8"/>
      <c r="M21" s="8"/>
      <c r="N21" s="8"/>
      <c r="O21" s="8" t="s">
        <v>402</v>
      </c>
    </row>
    <row r="22" spans="2:17">
      <c r="B22" s="8">
        <v>14</v>
      </c>
      <c r="C22" s="8" t="s">
        <v>317</v>
      </c>
      <c r="D22" s="8" t="s">
        <v>375</v>
      </c>
      <c r="E22" s="8" t="s">
        <v>381</v>
      </c>
      <c r="F22" s="8" t="s">
        <v>323</v>
      </c>
      <c r="G22" s="8" t="s">
        <v>327</v>
      </c>
      <c r="H22" s="8" t="s">
        <v>335</v>
      </c>
      <c r="I22" s="8" t="s">
        <v>394</v>
      </c>
      <c r="J22" s="8" t="s">
        <v>339</v>
      </c>
      <c r="K22" s="8" t="s">
        <v>353</v>
      </c>
      <c r="L22" s="8"/>
      <c r="M22" s="8"/>
      <c r="N22" s="8"/>
      <c r="O22" s="8" t="s">
        <v>402</v>
      </c>
    </row>
    <row r="26" spans="2:17" ht="31">
      <c r="B26" s="57" t="s">
        <v>294</v>
      </c>
      <c r="C26" s="57"/>
      <c r="D26" s="55"/>
      <c r="E26" s="55"/>
      <c r="F26" s="55"/>
      <c r="G26" s="55"/>
      <c r="H26" s="55"/>
      <c r="I26" s="55"/>
      <c r="J26" s="55"/>
      <c r="K26" s="55"/>
      <c r="L26" s="84" t="s">
        <v>295</v>
      </c>
      <c r="M26" s="84"/>
      <c r="N26" s="83"/>
      <c r="O26" s="84" t="s">
        <v>296</v>
      </c>
      <c r="P26" s="21"/>
    </row>
    <row r="27" spans="2:17">
      <c r="L27" s="8" t="s">
        <v>297</v>
      </c>
      <c r="M27" s="8"/>
      <c r="O27" s="8" t="s">
        <v>3</v>
      </c>
      <c r="P27" s="8" t="s">
        <v>341</v>
      </c>
      <c r="Q27" s="15"/>
    </row>
    <row r="28" spans="2:17">
      <c r="L28" s="8" t="s">
        <v>298</v>
      </c>
      <c r="M28" s="8"/>
      <c r="O28" s="8" t="s">
        <v>337</v>
      </c>
      <c r="P28" s="8" t="s">
        <v>346</v>
      </c>
      <c r="Q28" s="15"/>
    </row>
    <row r="29" spans="2:17">
      <c r="L29" s="8" t="s">
        <v>300</v>
      </c>
      <c r="M29" s="8"/>
      <c r="O29" s="8" t="s">
        <v>338</v>
      </c>
      <c r="P29" s="8" t="s">
        <v>345</v>
      </c>
      <c r="Q29" s="15"/>
    </row>
    <row r="30" spans="2:17">
      <c r="L30" s="8" t="s">
        <v>299</v>
      </c>
      <c r="M30" s="8"/>
      <c r="O30" s="8" t="s">
        <v>331</v>
      </c>
      <c r="P30" s="8" t="s">
        <v>347</v>
      </c>
      <c r="Q30" s="15"/>
    </row>
    <row r="31" spans="2:17">
      <c r="O31" s="8" t="s">
        <v>340</v>
      </c>
      <c r="P31" s="8" t="s">
        <v>348</v>
      </c>
      <c r="Q31" s="15"/>
    </row>
    <row r="32" spans="2:17">
      <c r="O32" s="8" t="s">
        <v>37</v>
      </c>
      <c r="P32" s="8" t="s">
        <v>349</v>
      </c>
      <c r="Q32" s="15"/>
    </row>
    <row r="33" spans="15:17">
      <c r="O33" s="8" t="s">
        <v>333</v>
      </c>
      <c r="P33" s="8" t="s">
        <v>350</v>
      </c>
      <c r="Q33" s="15"/>
    </row>
    <row r="34" spans="15:17">
      <c r="O34" s="8" t="s">
        <v>342</v>
      </c>
      <c r="P34" s="8" t="s">
        <v>351</v>
      </c>
      <c r="Q34" s="15"/>
    </row>
    <row r="35" spans="15:17">
      <c r="O35" s="8" t="s">
        <v>328</v>
      </c>
      <c r="P35" s="8" t="s">
        <v>352</v>
      </c>
      <c r="Q35" s="15"/>
    </row>
    <row r="36" spans="15:17">
      <c r="O36" s="8" t="s">
        <v>339</v>
      </c>
      <c r="P36" s="8" t="s">
        <v>353</v>
      </c>
      <c r="Q36" s="15"/>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30" workbookViewId="0">
      <selection activeCell="B56" sqref="B5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S-21-01</v>
      </c>
      <c r="E8" s="192"/>
      <c r="F8" s="192"/>
    </row>
    <row r="9" spans="1:6">
      <c r="B9" s="188"/>
      <c r="C9" s="21" t="s">
        <v>466</v>
      </c>
      <c r="D9" s="192" t="str">
        <f>VLOOKUP($A$1,画面一覧!$B$9:$O$22,2,)</f>
        <v>食材登録画面</v>
      </c>
      <c r="E9" s="192"/>
      <c r="F9" s="192"/>
    </row>
    <row r="10" spans="1:6" ht="21" thickBot="1">
      <c r="B10" s="188"/>
      <c r="C10" s="73" t="s">
        <v>467</v>
      </c>
      <c r="D10" s="192" t="str">
        <f>VLOOKUP($A$1,画面一覧!$B$9:$O$22,8,)</f>
        <v>管理者が食材情報を登録するための画面。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694</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682</v>
      </c>
      <c r="D37" s="91" t="s">
        <v>511</v>
      </c>
      <c r="E37" s="91"/>
      <c r="F37" s="93" t="s">
        <v>685</v>
      </c>
    </row>
    <row r="38" spans="2:6" ht="21">
      <c r="B38" s="91" t="s">
        <v>482</v>
      </c>
      <c r="C38" t="s">
        <v>139</v>
      </c>
      <c r="D38" s="91" t="s">
        <v>511</v>
      </c>
      <c r="E38" s="91"/>
      <c r="F38" s="93" t="s">
        <v>686</v>
      </c>
    </row>
    <row r="39" spans="2:6" ht="21">
      <c r="B39" s="90" t="s">
        <v>483</v>
      </c>
      <c r="C39" s="8" t="s">
        <v>140</v>
      </c>
      <c r="D39" s="91" t="s">
        <v>511</v>
      </c>
      <c r="E39" s="90"/>
      <c r="F39" s="93" t="s">
        <v>688</v>
      </c>
    </row>
    <row r="40" spans="2:6" ht="21">
      <c r="B40" s="90" t="s">
        <v>484</v>
      </c>
      <c r="C40" s="66" t="s">
        <v>141</v>
      </c>
      <c r="D40" s="91" t="s">
        <v>511</v>
      </c>
      <c r="E40" s="90"/>
      <c r="F40" s="93" t="s">
        <v>687</v>
      </c>
    </row>
    <row r="41" spans="2:6" ht="21">
      <c r="B41" s="90" t="s">
        <v>502</v>
      </c>
      <c r="C41" s="66" t="s">
        <v>609</v>
      </c>
      <c r="D41" s="90" t="s">
        <v>43</v>
      </c>
      <c r="E41" s="90"/>
      <c r="F41" s="94" t="s">
        <v>689</v>
      </c>
    </row>
    <row r="42" spans="2:6" ht="42">
      <c r="B42" s="90" t="s">
        <v>503</v>
      </c>
      <c r="C42" s="66" t="s">
        <v>683</v>
      </c>
      <c r="D42" s="90" t="s">
        <v>511</v>
      </c>
      <c r="E42" s="90"/>
      <c r="F42" s="94" t="s">
        <v>690</v>
      </c>
    </row>
    <row r="43" spans="2:6" ht="21">
      <c r="B43" s="90" t="s">
        <v>516</v>
      </c>
      <c r="C43" s="66" t="s">
        <v>138</v>
      </c>
      <c r="D43" s="90" t="s">
        <v>511</v>
      </c>
      <c r="E43" s="90"/>
      <c r="F43" s="94" t="s">
        <v>691</v>
      </c>
    </row>
    <row r="44" spans="2:6" ht="21">
      <c r="B44" s="90" t="s">
        <v>517</v>
      </c>
      <c r="C44" s="66" t="s">
        <v>684</v>
      </c>
      <c r="D44" s="90" t="s">
        <v>538</v>
      </c>
      <c r="E44" s="90"/>
      <c r="F44" s="94" t="s">
        <v>692</v>
      </c>
    </row>
    <row r="45" spans="2:6" ht="22" thickBot="1">
      <c r="B45" s="64" t="s">
        <v>518</v>
      </c>
      <c r="C45" s="19" t="s">
        <v>31</v>
      </c>
      <c r="D45" s="64" t="s">
        <v>43</v>
      </c>
      <c r="E45" s="64"/>
      <c r="F45" s="92" t="s">
        <v>693</v>
      </c>
    </row>
    <row r="46" spans="2:6" ht="6" customHeight="1" thickBot="1">
      <c r="B46" s="80"/>
      <c r="C46" s="9"/>
      <c r="D46" s="9"/>
      <c r="E46" s="9"/>
      <c r="F46" s="79"/>
    </row>
    <row r="47" spans="2:6" ht="21" thickBot="1">
      <c r="B47" s="184" t="s">
        <v>485</v>
      </c>
      <c r="C47" s="185"/>
      <c r="D47" s="185"/>
      <c r="E47" s="185"/>
      <c r="F47" s="186"/>
    </row>
    <row r="48" spans="2:6">
      <c r="B48" s="78" t="s">
        <v>697</v>
      </c>
      <c r="C48" s="15"/>
      <c r="D48" s="15"/>
      <c r="E48" s="15"/>
      <c r="F48" s="79"/>
    </row>
    <row r="49" spans="2:6">
      <c r="B49" s="78" t="s">
        <v>698</v>
      </c>
      <c r="C49" s="15"/>
      <c r="D49" s="15"/>
      <c r="E49" s="15"/>
      <c r="F49" s="79"/>
    </row>
    <row r="50" spans="2:6">
      <c r="B50" s="78" t="s">
        <v>699</v>
      </c>
      <c r="C50" s="15"/>
      <c r="D50" s="15"/>
      <c r="E50" s="15"/>
      <c r="F50" s="79"/>
    </row>
    <row r="51" spans="2:6">
      <c r="B51" s="78" t="s">
        <v>695</v>
      </c>
      <c r="C51" s="15"/>
      <c r="D51" s="15"/>
      <c r="E51" s="15"/>
      <c r="F51" s="79"/>
    </row>
    <row r="52" spans="2:6">
      <c r="B52" s="78" t="s">
        <v>700</v>
      </c>
      <c r="C52" s="15"/>
      <c r="D52" s="15"/>
      <c r="E52" s="15"/>
      <c r="F52" s="79"/>
    </row>
    <row r="53" spans="2:6">
      <c r="B53" s="78" t="s">
        <v>701</v>
      </c>
      <c r="C53" s="15"/>
      <c r="D53" s="15"/>
      <c r="E53" s="15"/>
      <c r="F53" s="79"/>
    </row>
    <row r="54" spans="2:6">
      <c r="B54" s="78" t="s">
        <v>702</v>
      </c>
      <c r="C54" s="15"/>
      <c r="D54" s="15"/>
      <c r="E54" s="15"/>
      <c r="F54" s="79"/>
    </row>
    <row r="55" spans="2:6">
      <c r="B55" s="78" t="s">
        <v>703</v>
      </c>
      <c r="C55" s="15"/>
      <c r="D55" s="15"/>
      <c r="E55" s="15"/>
      <c r="F55" s="79"/>
    </row>
    <row r="56" spans="2:6">
      <c r="B56" s="78" t="s">
        <v>696</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6" workbookViewId="0">
      <selection activeCell="F23" sqref="F2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S-22-01</v>
      </c>
      <c r="E8" s="192"/>
      <c r="F8" s="192"/>
    </row>
    <row r="9" spans="1:6">
      <c r="B9" s="188"/>
      <c r="C9" s="21" t="s">
        <v>466</v>
      </c>
      <c r="D9" s="192" t="str">
        <f>VLOOKUP($A$1,画面一覧!$B$9:$O$22,2,)</f>
        <v>食材編集画面</v>
      </c>
      <c r="E9" s="192"/>
      <c r="F9" s="192"/>
    </row>
    <row r="10" spans="1:6" ht="21" thickBot="1">
      <c r="B10" s="188"/>
      <c r="C10" s="73" t="s">
        <v>467</v>
      </c>
      <c r="D10" s="192" t="str">
        <f>VLOOKUP($A$1,画面一覧!$B$9:$O$22,8,)</f>
        <v>管理者が食材情報を編集するための画面。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694</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1">
      <c r="B37" s="91" t="s">
        <v>481</v>
      </c>
      <c r="C37" s="8" t="s">
        <v>682</v>
      </c>
      <c r="D37" s="91" t="s">
        <v>511</v>
      </c>
      <c r="E37" s="91"/>
      <c r="F37" s="93" t="s">
        <v>685</v>
      </c>
    </row>
    <row r="38" spans="2:6" ht="21">
      <c r="B38" s="91" t="s">
        <v>482</v>
      </c>
      <c r="C38" t="s">
        <v>139</v>
      </c>
      <c r="D38" s="91" t="s">
        <v>511</v>
      </c>
      <c r="E38" s="91"/>
      <c r="F38" s="93" t="s">
        <v>686</v>
      </c>
    </row>
    <row r="39" spans="2:6" ht="21">
      <c r="B39" s="90" t="s">
        <v>483</v>
      </c>
      <c r="C39" s="8" t="s">
        <v>140</v>
      </c>
      <c r="D39" s="91" t="s">
        <v>511</v>
      </c>
      <c r="E39" s="90"/>
      <c r="F39" s="93" t="s">
        <v>688</v>
      </c>
    </row>
    <row r="40" spans="2:6" ht="21">
      <c r="B40" s="90" t="s">
        <v>484</v>
      </c>
      <c r="C40" s="66" t="s">
        <v>141</v>
      </c>
      <c r="D40" s="91" t="s">
        <v>511</v>
      </c>
      <c r="E40" s="90"/>
      <c r="F40" s="93" t="s">
        <v>687</v>
      </c>
    </row>
    <row r="41" spans="2:6" ht="21">
      <c r="B41" s="90" t="s">
        <v>502</v>
      </c>
      <c r="C41" s="66" t="s">
        <v>609</v>
      </c>
      <c r="D41" s="90" t="s">
        <v>43</v>
      </c>
      <c r="E41" s="90"/>
      <c r="F41" s="94" t="s">
        <v>689</v>
      </c>
    </row>
    <row r="42" spans="2:6" ht="42">
      <c r="B42" s="90" t="s">
        <v>503</v>
      </c>
      <c r="C42" s="66" t="s">
        <v>683</v>
      </c>
      <c r="D42" s="90" t="s">
        <v>511</v>
      </c>
      <c r="E42" s="90"/>
      <c r="F42" s="94" t="s">
        <v>690</v>
      </c>
    </row>
    <row r="43" spans="2:6" ht="21">
      <c r="B43" s="90" t="s">
        <v>516</v>
      </c>
      <c r="C43" s="66" t="s">
        <v>138</v>
      </c>
      <c r="D43" s="90" t="s">
        <v>511</v>
      </c>
      <c r="E43" s="90"/>
      <c r="F43" s="94" t="s">
        <v>691</v>
      </c>
    </row>
    <row r="44" spans="2:6" ht="21">
      <c r="B44" s="90" t="s">
        <v>517</v>
      </c>
      <c r="C44" s="66" t="s">
        <v>684</v>
      </c>
      <c r="D44" s="90" t="s">
        <v>538</v>
      </c>
      <c r="E44" s="90"/>
      <c r="F44" s="94" t="s">
        <v>692</v>
      </c>
    </row>
    <row r="45" spans="2:6" ht="22" thickBot="1">
      <c r="B45" s="64" t="s">
        <v>518</v>
      </c>
      <c r="C45" s="19" t="s">
        <v>31</v>
      </c>
      <c r="D45" s="64" t="s">
        <v>43</v>
      </c>
      <c r="E45" s="64"/>
      <c r="F45" s="92" t="s">
        <v>693</v>
      </c>
    </row>
    <row r="46" spans="2:6" ht="6" customHeight="1" thickBot="1">
      <c r="B46" s="80"/>
      <c r="C46" s="9"/>
      <c r="D46" s="9"/>
      <c r="E46" s="9"/>
      <c r="F46" s="79"/>
    </row>
    <row r="47" spans="2:6" ht="21" thickBot="1">
      <c r="B47" s="184" t="s">
        <v>485</v>
      </c>
      <c r="C47" s="185"/>
      <c r="D47" s="185"/>
      <c r="E47" s="185"/>
      <c r="F47" s="186"/>
    </row>
    <row r="48" spans="2:6">
      <c r="B48" s="78" t="s">
        <v>697</v>
      </c>
      <c r="C48" s="15"/>
      <c r="D48" s="15"/>
      <c r="E48" s="15"/>
      <c r="F48" s="79"/>
    </row>
    <row r="49" spans="2:6">
      <c r="B49" s="78" t="s">
        <v>698</v>
      </c>
      <c r="C49" s="15"/>
      <c r="D49" s="15"/>
      <c r="E49" s="15"/>
      <c r="F49" s="79"/>
    </row>
    <row r="50" spans="2:6">
      <c r="B50" s="78" t="s">
        <v>699</v>
      </c>
      <c r="C50" s="15"/>
      <c r="D50" s="15"/>
      <c r="E50" s="15"/>
      <c r="F50" s="79"/>
    </row>
    <row r="51" spans="2:6">
      <c r="B51" s="78" t="s">
        <v>695</v>
      </c>
      <c r="C51" s="15"/>
      <c r="D51" s="15"/>
      <c r="E51" s="15"/>
      <c r="F51" s="79"/>
    </row>
    <row r="52" spans="2:6">
      <c r="B52" s="78" t="s">
        <v>700</v>
      </c>
      <c r="C52" s="15"/>
      <c r="D52" s="15"/>
      <c r="E52" s="15"/>
      <c r="F52" s="79"/>
    </row>
    <row r="53" spans="2:6">
      <c r="B53" s="78" t="s">
        <v>701</v>
      </c>
      <c r="C53" s="15"/>
      <c r="D53" s="15"/>
      <c r="E53" s="15"/>
      <c r="F53" s="79"/>
    </row>
    <row r="54" spans="2:6">
      <c r="B54" s="78" t="s">
        <v>702</v>
      </c>
      <c r="C54" s="15"/>
      <c r="D54" s="15"/>
      <c r="E54" s="15"/>
      <c r="F54" s="79"/>
    </row>
    <row r="55" spans="2:6">
      <c r="B55" s="78" t="s">
        <v>704</v>
      </c>
      <c r="C55" s="15"/>
      <c r="D55" s="15"/>
      <c r="E55" s="15"/>
      <c r="F55" s="79"/>
    </row>
    <row r="56" spans="2:6">
      <c r="B56" s="78" t="s">
        <v>696</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V77"/>
  <sheetViews>
    <sheetView topLeftCell="B1" zoomScale="66" workbookViewId="0">
      <selection activeCell="R27" sqref="R27"/>
    </sheetView>
  </sheetViews>
  <sheetFormatPr baseColWidth="10" defaultRowHeight="20"/>
  <cols>
    <col min="1" max="1" width="3.42578125" customWidth="1"/>
    <col min="2" max="2" width="4.140625" customWidth="1"/>
    <col min="3" max="5" width="3.5703125" customWidth="1"/>
    <col min="6" max="6" width="14.140625" customWidth="1"/>
    <col min="11" max="11" width="14.7109375" bestFit="1" customWidth="1"/>
    <col min="12" max="12" width="16.28515625" customWidth="1"/>
    <col min="16" max="16" width="17.5703125" customWidth="1"/>
    <col min="18" max="18" width="17.5703125" customWidth="1"/>
    <col min="20" max="20" width="17.5703125" customWidth="1"/>
    <col min="22" max="22" width="17.5703125" customWidth="1"/>
  </cols>
  <sheetData>
    <row r="1" spans="2:22" ht="21" thickBot="1"/>
    <row r="2" spans="2:22" ht="20" customHeight="1">
      <c r="B2" s="171" t="s">
        <v>21</v>
      </c>
      <c r="C2" s="172"/>
      <c r="D2" s="172"/>
      <c r="E2" s="172"/>
      <c r="F2" s="173"/>
      <c r="G2" s="165" t="s">
        <v>280</v>
      </c>
      <c r="H2" s="166"/>
      <c r="I2" s="166"/>
      <c r="J2" s="167"/>
      <c r="K2" s="18" t="s">
        <v>22</v>
      </c>
      <c r="L2" s="105" t="s">
        <v>24</v>
      </c>
      <c r="M2" s="106"/>
    </row>
    <row r="3" spans="2:22" ht="21" thickBot="1">
      <c r="B3" s="174"/>
      <c r="C3" s="175"/>
      <c r="D3" s="175"/>
      <c r="E3" s="175"/>
      <c r="F3" s="176"/>
      <c r="G3" s="168"/>
      <c r="H3" s="169"/>
      <c r="I3" s="169"/>
      <c r="J3" s="170"/>
      <c r="K3" s="19" t="s">
        <v>23</v>
      </c>
      <c r="L3" s="103">
        <v>44694</v>
      </c>
      <c r="M3" s="104"/>
    </row>
    <row r="5" spans="2:22" ht="20" customHeight="1">
      <c r="B5" s="158" t="s">
        <v>79</v>
      </c>
      <c r="C5" s="158"/>
      <c r="D5" s="158"/>
      <c r="E5" s="158"/>
      <c r="F5" s="158"/>
      <c r="G5" s="158"/>
      <c r="P5" s="97" t="s">
        <v>160</v>
      </c>
      <c r="Q5" s="98"/>
      <c r="R5" s="98"/>
    </row>
    <row r="6" spans="2:22" ht="20" customHeight="1">
      <c r="B6" s="158"/>
      <c r="C6" s="158"/>
      <c r="D6" s="158"/>
      <c r="E6" s="158"/>
      <c r="F6" s="158"/>
      <c r="G6" s="158"/>
      <c r="P6" s="98"/>
      <c r="Q6" s="98"/>
      <c r="R6" s="98"/>
    </row>
    <row r="7" spans="2:22" ht="20" customHeight="1">
      <c r="B7" s="158"/>
      <c r="C7" s="158"/>
      <c r="D7" s="158"/>
      <c r="E7" s="158"/>
      <c r="F7" s="158"/>
      <c r="G7" s="158"/>
      <c r="P7" s="98"/>
      <c r="Q7" s="98"/>
      <c r="R7" s="98"/>
    </row>
    <row r="9" spans="2:22" ht="21" thickBot="1"/>
    <row r="10" spans="2:22">
      <c r="B10" s="159" t="s">
        <v>80</v>
      </c>
      <c r="C10" s="160"/>
      <c r="D10" s="160"/>
      <c r="E10" s="160"/>
      <c r="F10" s="161"/>
      <c r="P10" s="27" t="s">
        <v>162</v>
      </c>
    </row>
    <row r="11" spans="2:22">
      <c r="B11" s="25" t="s">
        <v>82</v>
      </c>
      <c r="C11" s="21" t="s">
        <v>103</v>
      </c>
      <c r="D11" s="21" t="s">
        <v>84</v>
      </c>
      <c r="E11" s="21" t="s">
        <v>86</v>
      </c>
      <c r="F11" s="21" t="s">
        <v>88</v>
      </c>
      <c r="G11" s="21" t="s">
        <v>90</v>
      </c>
      <c r="H11" s="21" t="s">
        <v>92</v>
      </c>
      <c r="I11" s="21" t="s">
        <v>94</v>
      </c>
      <c r="J11" s="21" t="s">
        <v>96</v>
      </c>
      <c r="K11" s="21" t="s">
        <v>98</v>
      </c>
      <c r="L11" s="21" t="s">
        <v>100</v>
      </c>
      <c r="P11" s="28" t="s">
        <v>69</v>
      </c>
    </row>
    <row r="12" spans="2:22" ht="21" thickBot="1">
      <c r="B12" s="22">
        <v>1</v>
      </c>
      <c r="C12" s="8" t="s">
        <v>107</v>
      </c>
      <c r="D12" s="8"/>
      <c r="E12" s="8"/>
      <c r="F12" s="8" t="s">
        <v>69</v>
      </c>
      <c r="G12" s="8" t="s">
        <v>109</v>
      </c>
      <c r="H12" s="8">
        <v>11</v>
      </c>
      <c r="I12" s="8"/>
      <c r="J12" s="8" t="s">
        <v>107</v>
      </c>
      <c r="K12" s="8" t="s">
        <v>115</v>
      </c>
      <c r="L12" s="8" t="s">
        <v>105</v>
      </c>
      <c r="P12" s="29" t="s">
        <v>145</v>
      </c>
    </row>
    <row r="13" spans="2:22">
      <c r="B13" s="22">
        <v>2</v>
      </c>
      <c r="C13" s="8"/>
      <c r="D13" s="8"/>
      <c r="E13" s="8"/>
      <c r="F13" s="8" t="s">
        <v>70</v>
      </c>
      <c r="G13" s="8" t="s">
        <v>112</v>
      </c>
      <c r="H13" s="8">
        <v>255</v>
      </c>
      <c r="I13" s="8"/>
      <c r="J13" s="8" t="s">
        <v>107</v>
      </c>
      <c r="K13" s="8" t="s">
        <v>88</v>
      </c>
      <c r="L13" s="8"/>
    </row>
    <row r="14" spans="2:22" ht="21" thickBot="1">
      <c r="B14" s="22">
        <v>3</v>
      </c>
      <c r="C14" s="8"/>
      <c r="D14" s="8" t="s">
        <v>107</v>
      </c>
      <c r="E14" s="8"/>
      <c r="F14" s="8" t="s">
        <v>73</v>
      </c>
      <c r="G14" s="8" t="s">
        <v>112</v>
      </c>
      <c r="H14" s="8">
        <v>255</v>
      </c>
      <c r="I14" s="8"/>
      <c r="J14" s="8" t="s">
        <v>107</v>
      </c>
      <c r="K14" s="8" t="s">
        <v>116</v>
      </c>
      <c r="L14" s="8"/>
    </row>
    <row r="15" spans="2:22">
      <c r="B15" s="22">
        <v>4</v>
      </c>
      <c r="C15" s="8"/>
      <c r="D15" s="8"/>
      <c r="E15" s="8"/>
      <c r="F15" s="8" t="s">
        <v>74</v>
      </c>
      <c r="G15" s="8" t="s">
        <v>112</v>
      </c>
      <c r="H15" s="8">
        <v>255</v>
      </c>
      <c r="I15" s="8"/>
      <c r="J15" s="8" t="s">
        <v>107</v>
      </c>
      <c r="K15" s="8" t="s">
        <v>117</v>
      </c>
      <c r="L15" s="8"/>
      <c r="P15" s="27" t="s">
        <v>161</v>
      </c>
      <c r="R15" s="27" t="s">
        <v>163</v>
      </c>
      <c r="V15" s="27" t="s">
        <v>282</v>
      </c>
    </row>
    <row r="16" spans="2:22">
      <c r="B16" s="22">
        <v>5</v>
      </c>
      <c r="C16" s="8"/>
      <c r="D16" s="8"/>
      <c r="E16" s="8"/>
      <c r="F16" s="8" t="s">
        <v>71</v>
      </c>
      <c r="G16" s="8" t="s">
        <v>136</v>
      </c>
      <c r="H16" s="8">
        <v>255</v>
      </c>
      <c r="I16" s="8"/>
      <c r="J16" s="8" t="s">
        <v>107</v>
      </c>
      <c r="K16" s="8" t="s">
        <v>118</v>
      </c>
      <c r="L16" s="8"/>
      <c r="P16" s="28" t="s">
        <v>69</v>
      </c>
      <c r="R16" s="28" t="s">
        <v>69</v>
      </c>
      <c r="V16" s="28" t="s">
        <v>69</v>
      </c>
    </row>
    <row r="17" spans="2:22">
      <c r="B17" s="22">
        <v>6</v>
      </c>
      <c r="C17" s="8"/>
      <c r="D17" s="8"/>
      <c r="E17" s="8"/>
      <c r="F17" s="8" t="s">
        <v>72</v>
      </c>
      <c r="G17" s="8" t="s">
        <v>111</v>
      </c>
      <c r="H17" s="8"/>
      <c r="I17" s="8"/>
      <c r="J17" s="8" t="s">
        <v>107</v>
      </c>
      <c r="K17" s="8" t="s">
        <v>119</v>
      </c>
      <c r="L17" s="8"/>
      <c r="P17" s="28" t="s">
        <v>70</v>
      </c>
      <c r="R17" s="28" t="s">
        <v>158</v>
      </c>
      <c r="V17" s="28" t="s">
        <v>145</v>
      </c>
    </row>
    <row r="18" spans="2:22">
      <c r="B18" s="22">
        <v>7</v>
      </c>
      <c r="C18" s="8"/>
      <c r="D18" s="8"/>
      <c r="E18" s="8"/>
      <c r="F18" s="40" t="s">
        <v>524</v>
      </c>
      <c r="G18" s="8" t="s">
        <v>109</v>
      </c>
      <c r="H18" s="8">
        <v>11</v>
      </c>
      <c r="I18" s="8"/>
      <c r="J18" s="8" t="s">
        <v>107</v>
      </c>
      <c r="K18" s="8" t="s">
        <v>525</v>
      </c>
      <c r="L18" s="8"/>
      <c r="P18" s="28" t="s">
        <v>73</v>
      </c>
      <c r="R18" s="28" t="s">
        <v>147</v>
      </c>
      <c r="V18" s="28"/>
    </row>
    <row r="19" spans="2:22">
      <c r="B19" s="22">
        <v>8</v>
      </c>
      <c r="C19" s="8"/>
      <c r="D19" s="8"/>
      <c r="E19" s="8" t="s">
        <v>107</v>
      </c>
      <c r="F19" s="8" t="s">
        <v>457</v>
      </c>
      <c r="G19" s="8" t="s">
        <v>109</v>
      </c>
      <c r="H19" s="8">
        <v>11</v>
      </c>
      <c r="I19" s="8"/>
      <c r="J19" s="8" t="s">
        <v>107</v>
      </c>
      <c r="K19" s="8" t="s">
        <v>458</v>
      </c>
      <c r="L19" s="8"/>
      <c r="P19" s="28" t="s">
        <v>74</v>
      </c>
      <c r="R19" s="28" t="s">
        <v>149</v>
      </c>
      <c r="V19" s="28"/>
    </row>
    <row r="20" spans="2:22">
      <c r="B20" s="22">
        <v>9</v>
      </c>
      <c r="C20" s="8"/>
      <c r="D20" s="8"/>
      <c r="E20" s="8"/>
      <c r="F20" s="8" t="s">
        <v>454</v>
      </c>
      <c r="G20" s="8" t="s">
        <v>109</v>
      </c>
      <c r="H20" s="8">
        <v>11</v>
      </c>
      <c r="I20" s="8"/>
      <c r="J20" s="8"/>
      <c r="K20" s="8" t="s">
        <v>455</v>
      </c>
      <c r="L20" s="8" t="s">
        <v>456</v>
      </c>
      <c r="P20" s="28" t="s">
        <v>71</v>
      </c>
      <c r="R20" s="28" t="s">
        <v>76</v>
      </c>
      <c r="V20" s="28"/>
    </row>
    <row r="21" spans="2:22">
      <c r="B21" s="22">
        <v>10</v>
      </c>
      <c r="C21" s="68"/>
      <c r="D21" s="68"/>
      <c r="E21" s="68"/>
      <c r="F21" s="68" t="s">
        <v>113</v>
      </c>
      <c r="G21" s="68" t="s">
        <v>110</v>
      </c>
      <c r="I21" s="68">
        <v>0</v>
      </c>
      <c r="J21" s="68" t="s">
        <v>107</v>
      </c>
      <c r="K21" s="68" t="s">
        <v>120</v>
      </c>
      <c r="L21" s="68"/>
      <c r="P21" s="28" t="s">
        <v>72</v>
      </c>
      <c r="R21" s="28" t="s">
        <v>78</v>
      </c>
      <c r="V21" s="28"/>
    </row>
    <row r="22" spans="2:22">
      <c r="B22" s="22">
        <v>11</v>
      </c>
      <c r="C22" s="8"/>
      <c r="D22" s="8"/>
      <c r="E22" s="8"/>
      <c r="F22" s="8" t="s">
        <v>76</v>
      </c>
      <c r="G22" s="8" t="s">
        <v>111</v>
      </c>
      <c r="H22" s="8"/>
      <c r="I22" s="8"/>
      <c r="J22" s="8"/>
      <c r="K22" s="8" t="s">
        <v>121</v>
      </c>
      <c r="L22" s="8" t="s">
        <v>101</v>
      </c>
      <c r="P22" s="85" t="s">
        <v>524</v>
      </c>
      <c r="R22" s="28"/>
      <c r="V22" s="28"/>
    </row>
    <row r="23" spans="2:22">
      <c r="B23" s="22">
        <v>12</v>
      </c>
      <c r="C23" s="8"/>
      <c r="D23" s="8"/>
      <c r="E23" s="8"/>
      <c r="F23" s="8" t="s">
        <v>78</v>
      </c>
      <c r="G23" s="8" t="s">
        <v>111</v>
      </c>
      <c r="H23" s="8"/>
      <c r="I23" s="8"/>
      <c r="J23" s="8"/>
      <c r="K23" s="8" t="s">
        <v>122</v>
      </c>
      <c r="L23" s="8" t="s">
        <v>101</v>
      </c>
      <c r="P23" s="28" t="s">
        <v>457</v>
      </c>
      <c r="R23" s="28"/>
      <c r="V23" s="28"/>
    </row>
    <row r="24" spans="2:22">
      <c r="P24" s="85" t="s">
        <v>454</v>
      </c>
      <c r="R24" s="28"/>
      <c r="V24" s="28"/>
    </row>
    <row r="25" spans="2:22" ht="21" thickBot="1">
      <c r="P25" s="28" t="s">
        <v>113</v>
      </c>
      <c r="R25" s="29"/>
      <c r="V25" s="29"/>
    </row>
    <row r="26" spans="2:22">
      <c r="P26" s="28" t="s">
        <v>76</v>
      </c>
    </row>
    <row r="27" spans="2:22" ht="21" thickBot="1">
      <c r="P27" s="29" t="s">
        <v>78</v>
      </c>
    </row>
    <row r="28" spans="2:22">
      <c r="R28" s="27" t="s">
        <v>164</v>
      </c>
      <c r="T28" s="27" t="s">
        <v>165</v>
      </c>
      <c r="V28" s="27" t="s">
        <v>166</v>
      </c>
    </row>
    <row r="29" spans="2:22">
      <c r="B29" s="159" t="s">
        <v>123</v>
      </c>
      <c r="C29" s="160"/>
      <c r="D29" s="160"/>
      <c r="E29" s="160"/>
      <c r="F29" s="161"/>
      <c r="R29" s="28" t="s">
        <v>69</v>
      </c>
      <c r="T29" s="28" t="s">
        <v>69</v>
      </c>
      <c r="V29" s="30" t="s">
        <v>68</v>
      </c>
    </row>
    <row r="30" spans="2:22">
      <c r="B30" s="25" t="s">
        <v>82</v>
      </c>
      <c r="C30" s="21" t="s">
        <v>103</v>
      </c>
      <c r="D30" s="21" t="s">
        <v>84</v>
      </c>
      <c r="E30" s="21" t="s">
        <v>86</v>
      </c>
      <c r="F30" s="21" t="s">
        <v>88</v>
      </c>
      <c r="G30" s="21" t="s">
        <v>90</v>
      </c>
      <c r="H30" s="21" t="s">
        <v>92</v>
      </c>
      <c r="I30" s="21" t="s">
        <v>94</v>
      </c>
      <c r="J30" s="21" t="s">
        <v>96</v>
      </c>
      <c r="K30" s="21" t="s">
        <v>98</v>
      </c>
      <c r="L30" s="21" t="s">
        <v>100</v>
      </c>
      <c r="R30" s="28" t="s">
        <v>70</v>
      </c>
      <c r="T30" s="28" t="s">
        <v>125</v>
      </c>
      <c r="V30" s="28" t="s">
        <v>70</v>
      </c>
    </row>
    <row r="31" spans="2:22">
      <c r="B31" s="22">
        <v>1</v>
      </c>
      <c r="C31" s="8" t="s">
        <v>107</v>
      </c>
      <c r="D31" s="8"/>
      <c r="E31" s="8"/>
      <c r="F31" s="8" t="s">
        <v>69</v>
      </c>
      <c r="G31" s="8" t="s">
        <v>109</v>
      </c>
      <c r="H31" s="8">
        <v>11</v>
      </c>
      <c r="I31" s="8"/>
      <c r="J31" s="8" t="s">
        <v>107</v>
      </c>
      <c r="K31" s="8" t="s">
        <v>115</v>
      </c>
      <c r="L31" s="8" t="s">
        <v>105</v>
      </c>
      <c r="R31" s="28" t="s">
        <v>131</v>
      </c>
      <c r="T31" s="28" t="s">
        <v>127</v>
      </c>
      <c r="V31" s="30" t="s">
        <v>124</v>
      </c>
    </row>
    <row r="32" spans="2:22">
      <c r="B32" s="22">
        <v>2</v>
      </c>
      <c r="C32" s="8"/>
      <c r="D32" s="8"/>
      <c r="E32" s="8"/>
      <c r="F32" s="8" t="s">
        <v>70</v>
      </c>
      <c r="G32" s="8" t="s">
        <v>136</v>
      </c>
      <c r="H32" s="8">
        <v>255</v>
      </c>
      <c r="I32" s="8"/>
      <c r="J32" s="8" t="s">
        <v>107</v>
      </c>
      <c r="K32" s="8"/>
      <c r="L32" s="8"/>
      <c r="R32" s="28" t="s">
        <v>154</v>
      </c>
      <c r="T32" s="28" t="s">
        <v>129</v>
      </c>
      <c r="V32" s="30" t="s">
        <v>126</v>
      </c>
    </row>
    <row r="33" spans="2:22">
      <c r="B33" s="22">
        <v>3</v>
      </c>
      <c r="C33" s="8"/>
      <c r="D33" s="8"/>
      <c r="E33" s="8"/>
      <c r="F33" s="8" t="s">
        <v>125</v>
      </c>
      <c r="G33" s="8" t="s">
        <v>109</v>
      </c>
      <c r="H33" s="8">
        <v>11</v>
      </c>
      <c r="I33" s="8"/>
      <c r="J33" s="8" t="s">
        <v>107</v>
      </c>
      <c r="K33" s="8" t="s">
        <v>139</v>
      </c>
      <c r="L33" s="8" t="s">
        <v>146</v>
      </c>
      <c r="R33" s="28" t="s">
        <v>147</v>
      </c>
      <c r="T33" s="28" t="s">
        <v>147</v>
      </c>
      <c r="V33" s="30" t="s">
        <v>128</v>
      </c>
    </row>
    <row r="34" spans="2:22">
      <c r="B34" s="22">
        <v>4</v>
      </c>
      <c r="C34" s="8"/>
      <c r="D34" s="8"/>
      <c r="E34" s="8"/>
      <c r="F34" s="8" t="s">
        <v>127</v>
      </c>
      <c r="G34" s="8" t="s">
        <v>109</v>
      </c>
      <c r="H34" s="8">
        <v>11</v>
      </c>
      <c r="I34" s="8"/>
      <c r="J34" s="8" t="s">
        <v>107</v>
      </c>
      <c r="K34" s="8" t="s">
        <v>140</v>
      </c>
      <c r="L34" s="8" t="s">
        <v>146</v>
      </c>
      <c r="R34" s="28" t="s">
        <v>76</v>
      </c>
      <c r="T34" s="28" t="s">
        <v>148</v>
      </c>
      <c r="V34" s="30" t="s">
        <v>130</v>
      </c>
    </row>
    <row r="35" spans="2:22">
      <c r="B35" s="22">
        <v>5</v>
      </c>
      <c r="C35" s="8"/>
      <c r="D35" s="8"/>
      <c r="E35" s="8"/>
      <c r="F35" s="8" t="s">
        <v>129</v>
      </c>
      <c r="G35" s="8" t="s">
        <v>109</v>
      </c>
      <c r="H35" s="8">
        <v>11</v>
      </c>
      <c r="I35" s="8"/>
      <c r="J35" s="8" t="s">
        <v>107</v>
      </c>
      <c r="K35" s="8" t="s">
        <v>141</v>
      </c>
      <c r="L35" s="8" t="s">
        <v>146</v>
      </c>
      <c r="R35" s="28" t="s">
        <v>78</v>
      </c>
      <c r="T35" s="28" t="s">
        <v>149</v>
      </c>
      <c r="V35" s="30" t="s">
        <v>132</v>
      </c>
    </row>
    <row r="36" spans="2:22">
      <c r="B36" s="22">
        <v>6</v>
      </c>
      <c r="C36" s="8"/>
      <c r="D36" s="8"/>
      <c r="E36" s="8"/>
      <c r="F36" s="8" t="s">
        <v>131</v>
      </c>
      <c r="G36" s="8" t="s">
        <v>136</v>
      </c>
      <c r="H36" s="8">
        <v>255</v>
      </c>
      <c r="I36" s="8"/>
      <c r="J36" s="8" t="s">
        <v>107</v>
      </c>
      <c r="K36" s="8" t="s">
        <v>142</v>
      </c>
      <c r="L36" s="8"/>
      <c r="R36" s="28"/>
      <c r="T36" s="28" t="s">
        <v>76</v>
      </c>
      <c r="V36" s="30" t="s">
        <v>134</v>
      </c>
    </row>
    <row r="37" spans="2:22">
      <c r="B37" s="22">
        <v>7</v>
      </c>
      <c r="C37" s="8"/>
      <c r="D37" s="8"/>
      <c r="E37" s="8"/>
      <c r="F37" s="8" t="s">
        <v>133</v>
      </c>
      <c r="G37" s="8" t="s">
        <v>109</v>
      </c>
      <c r="H37" s="8">
        <v>11</v>
      </c>
      <c r="I37" s="8"/>
      <c r="J37" s="8" t="s">
        <v>107</v>
      </c>
      <c r="K37" s="8" t="s">
        <v>143</v>
      </c>
      <c r="L37" s="8" t="s">
        <v>137</v>
      </c>
      <c r="R37" s="28"/>
      <c r="T37" s="28" t="s">
        <v>78</v>
      </c>
      <c r="V37" s="41" t="s">
        <v>224</v>
      </c>
    </row>
    <row r="38" spans="2:22">
      <c r="B38" s="22">
        <v>8</v>
      </c>
      <c r="C38" s="8"/>
      <c r="D38" s="8"/>
      <c r="E38" s="8"/>
      <c r="F38" s="8" t="s">
        <v>135</v>
      </c>
      <c r="G38" s="8" t="s">
        <v>136</v>
      </c>
      <c r="H38" s="8">
        <v>255</v>
      </c>
      <c r="I38" s="8"/>
      <c r="J38" s="8" t="s">
        <v>107</v>
      </c>
      <c r="K38" s="8" t="s">
        <v>138</v>
      </c>
      <c r="L38" s="8" t="s">
        <v>138</v>
      </c>
      <c r="R38" s="28"/>
      <c r="T38" s="28"/>
      <c r="V38" s="30" t="s">
        <v>75</v>
      </c>
    </row>
    <row r="39" spans="2:22" ht="21" thickBot="1">
      <c r="B39" s="22">
        <v>9</v>
      </c>
      <c r="C39" s="8"/>
      <c r="D39" s="8"/>
      <c r="E39" s="8" t="s">
        <v>107</v>
      </c>
      <c r="F39" s="40" t="s">
        <v>224</v>
      </c>
      <c r="G39" s="40" t="s">
        <v>109</v>
      </c>
      <c r="H39" s="40">
        <v>11</v>
      </c>
      <c r="I39" s="8"/>
      <c r="J39" s="40" t="s">
        <v>107</v>
      </c>
      <c r="K39" s="8"/>
      <c r="L39" s="8"/>
      <c r="R39" s="29"/>
      <c r="T39" s="29"/>
      <c r="V39" s="31" t="s">
        <v>77</v>
      </c>
    </row>
    <row r="40" spans="2:22">
      <c r="B40" s="22">
        <v>10</v>
      </c>
      <c r="C40" s="8"/>
      <c r="D40" s="8"/>
      <c r="E40" s="8"/>
      <c r="F40" s="8" t="s">
        <v>76</v>
      </c>
      <c r="G40" s="8" t="s">
        <v>111</v>
      </c>
      <c r="H40" s="8"/>
      <c r="I40" s="8"/>
      <c r="J40" s="8"/>
      <c r="K40" s="8" t="s">
        <v>121</v>
      </c>
      <c r="L40" s="8" t="s">
        <v>101</v>
      </c>
    </row>
    <row r="41" spans="2:22">
      <c r="B41" s="22">
        <v>11</v>
      </c>
      <c r="C41" s="8"/>
      <c r="D41" s="8"/>
      <c r="E41" s="8"/>
      <c r="F41" s="8" t="s">
        <v>78</v>
      </c>
      <c r="G41" s="8" t="s">
        <v>111</v>
      </c>
      <c r="H41" s="8"/>
      <c r="I41" s="8"/>
      <c r="J41" s="8"/>
      <c r="K41" s="8" t="s">
        <v>122</v>
      </c>
      <c r="L41" s="8" t="s">
        <v>101</v>
      </c>
    </row>
    <row r="43" spans="2:22">
      <c r="B43" s="162" t="s">
        <v>281</v>
      </c>
      <c r="C43" s="163"/>
      <c r="D43" s="163"/>
      <c r="E43" s="163"/>
      <c r="F43" s="164"/>
      <c r="G43" s="34"/>
      <c r="H43" s="34"/>
      <c r="I43" s="34"/>
      <c r="J43" s="34"/>
      <c r="K43" s="34"/>
      <c r="L43" s="34"/>
    </row>
    <row r="44" spans="2:22">
      <c r="B44" s="35" t="s">
        <v>81</v>
      </c>
      <c r="C44" s="36" t="s">
        <v>102</v>
      </c>
      <c r="D44" s="36" t="s">
        <v>83</v>
      </c>
      <c r="E44" s="37" t="s">
        <v>85</v>
      </c>
      <c r="F44" s="37" t="s">
        <v>87</v>
      </c>
      <c r="G44" s="37" t="s">
        <v>89</v>
      </c>
      <c r="H44" s="37" t="s">
        <v>91</v>
      </c>
      <c r="I44" s="37" t="s">
        <v>93</v>
      </c>
      <c r="J44" s="37" t="s">
        <v>95</v>
      </c>
      <c r="K44" s="37" t="s">
        <v>97</v>
      </c>
      <c r="L44" s="37" t="s">
        <v>99</v>
      </c>
    </row>
    <row r="45" spans="2:22">
      <c r="B45" s="38">
        <v>1</v>
      </c>
      <c r="C45" s="39" t="s">
        <v>106</v>
      </c>
      <c r="D45" s="39"/>
      <c r="E45" s="39"/>
      <c r="F45" s="39" t="s">
        <v>68</v>
      </c>
      <c r="G45" s="39" t="s">
        <v>108</v>
      </c>
      <c r="H45" s="39">
        <v>11</v>
      </c>
      <c r="I45" s="39"/>
      <c r="J45" s="39" t="s">
        <v>106</v>
      </c>
      <c r="K45" s="39" t="s">
        <v>114</v>
      </c>
      <c r="L45" s="39" t="s">
        <v>104</v>
      </c>
    </row>
    <row r="46" spans="2:22">
      <c r="B46" s="38">
        <v>2</v>
      </c>
      <c r="C46" s="39"/>
      <c r="D46" s="39"/>
      <c r="E46" s="39"/>
      <c r="F46" s="39" t="s">
        <v>144</v>
      </c>
      <c r="G46" s="8" t="s">
        <v>136</v>
      </c>
      <c r="H46" s="8">
        <v>255</v>
      </c>
      <c r="I46" s="39"/>
      <c r="J46" s="39" t="s">
        <v>106</v>
      </c>
      <c r="K46" s="39" t="s">
        <v>223</v>
      </c>
      <c r="L46" s="39"/>
    </row>
    <row r="48" spans="2:22">
      <c r="B48" s="159" t="s">
        <v>156</v>
      </c>
      <c r="C48" s="160"/>
      <c r="D48" s="160"/>
      <c r="E48" s="160"/>
      <c r="F48" s="161"/>
    </row>
    <row r="49" spans="2:12">
      <c r="B49" s="25" t="s">
        <v>82</v>
      </c>
      <c r="C49" s="21" t="s">
        <v>103</v>
      </c>
      <c r="D49" s="21" t="s">
        <v>84</v>
      </c>
      <c r="E49" s="21" t="s">
        <v>86</v>
      </c>
      <c r="F49" s="21" t="s">
        <v>88</v>
      </c>
      <c r="G49" s="21" t="s">
        <v>90</v>
      </c>
      <c r="H49" s="21" t="s">
        <v>92</v>
      </c>
      <c r="I49" s="21" t="s">
        <v>94</v>
      </c>
      <c r="J49" s="21" t="s">
        <v>96</v>
      </c>
      <c r="K49" s="21" t="s">
        <v>98</v>
      </c>
      <c r="L49" s="21" t="s">
        <v>100</v>
      </c>
    </row>
    <row r="50" spans="2:12">
      <c r="B50" s="22">
        <v>1</v>
      </c>
      <c r="C50" s="8" t="s">
        <v>107</v>
      </c>
      <c r="D50" s="8"/>
      <c r="E50" s="8"/>
      <c r="F50" s="8" t="s">
        <v>69</v>
      </c>
      <c r="G50" s="8" t="s">
        <v>109</v>
      </c>
      <c r="H50" s="8">
        <v>11</v>
      </c>
      <c r="I50" s="8"/>
      <c r="J50" s="8" t="s">
        <v>107</v>
      </c>
      <c r="K50" s="8" t="s">
        <v>115</v>
      </c>
      <c r="L50" s="8" t="s">
        <v>105</v>
      </c>
    </row>
    <row r="51" spans="2:12">
      <c r="B51" s="22">
        <v>2</v>
      </c>
      <c r="C51" s="8"/>
      <c r="D51" s="8"/>
      <c r="E51" s="8"/>
      <c r="F51" s="8" t="s">
        <v>125</v>
      </c>
      <c r="G51" s="8" t="s">
        <v>109</v>
      </c>
      <c r="H51" s="8">
        <v>11</v>
      </c>
      <c r="I51" s="8"/>
      <c r="J51" s="8" t="s">
        <v>107</v>
      </c>
      <c r="K51" s="8" t="s">
        <v>139</v>
      </c>
      <c r="L51" s="8"/>
    </row>
    <row r="52" spans="2:12">
      <c r="B52" s="22">
        <v>3</v>
      </c>
      <c r="C52" s="8"/>
      <c r="D52" s="8"/>
      <c r="E52" s="8"/>
      <c r="F52" s="8" t="s">
        <v>127</v>
      </c>
      <c r="G52" s="8" t="s">
        <v>109</v>
      </c>
      <c r="H52" s="8">
        <v>11</v>
      </c>
      <c r="I52" s="8"/>
      <c r="J52" s="8" t="s">
        <v>107</v>
      </c>
      <c r="K52" s="8" t="s">
        <v>140</v>
      </c>
      <c r="L52" s="8"/>
    </row>
    <row r="53" spans="2:12">
      <c r="B53" s="22">
        <v>4</v>
      </c>
      <c r="C53" s="8"/>
      <c r="D53" s="8"/>
      <c r="E53" s="8"/>
      <c r="F53" s="8" t="s">
        <v>129</v>
      </c>
      <c r="G53" s="8" t="s">
        <v>109</v>
      </c>
      <c r="H53" s="8">
        <v>11</v>
      </c>
      <c r="I53" s="8"/>
      <c r="J53" s="8" t="s">
        <v>107</v>
      </c>
      <c r="K53" s="8" t="s">
        <v>141</v>
      </c>
      <c r="L53" s="8"/>
    </row>
    <row r="54" spans="2:12">
      <c r="B54" s="22">
        <v>5</v>
      </c>
      <c r="C54" s="8"/>
      <c r="D54" s="8"/>
      <c r="E54" s="8" t="s">
        <v>107</v>
      </c>
      <c r="F54" s="8" t="s">
        <v>147</v>
      </c>
      <c r="G54" s="8" t="s">
        <v>109</v>
      </c>
      <c r="H54" s="8">
        <v>11</v>
      </c>
      <c r="I54" s="8"/>
      <c r="J54" s="8" t="s">
        <v>107</v>
      </c>
      <c r="K54" s="8" t="s">
        <v>150</v>
      </c>
      <c r="L54" s="8"/>
    </row>
    <row r="55" spans="2:12">
      <c r="B55" s="22">
        <v>6</v>
      </c>
      <c r="C55" s="8"/>
      <c r="D55" s="8"/>
      <c r="E55" s="8" t="s">
        <v>107</v>
      </c>
      <c r="F55" s="8" t="s">
        <v>148</v>
      </c>
      <c r="G55" s="8" t="s">
        <v>109</v>
      </c>
      <c r="H55" s="8">
        <v>11</v>
      </c>
      <c r="I55" s="8"/>
      <c r="J55" s="8" t="s">
        <v>107</v>
      </c>
      <c r="K55" s="8" t="s">
        <v>151</v>
      </c>
      <c r="L55" s="8"/>
    </row>
    <row r="56" spans="2:12">
      <c r="B56" s="22">
        <v>7</v>
      </c>
      <c r="C56" s="8"/>
      <c r="D56" s="8"/>
      <c r="E56" s="8" t="s">
        <v>107</v>
      </c>
      <c r="F56" s="8" t="s">
        <v>149</v>
      </c>
      <c r="G56" s="8" t="s">
        <v>109</v>
      </c>
      <c r="H56" s="8">
        <v>11</v>
      </c>
      <c r="I56" s="8"/>
      <c r="J56" s="8" t="s">
        <v>107</v>
      </c>
      <c r="K56" s="8" t="s">
        <v>152</v>
      </c>
      <c r="L56" s="8"/>
    </row>
    <row r="57" spans="2:12">
      <c r="B57" s="22">
        <v>8</v>
      </c>
      <c r="C57" s="8"/>
      <c r="D57" s="8"/>
      <c r="E57" s="8"/>
      <c r="F57" s="8" t="s">
        <v>76</v>
      </c>
      <c r="G57" s="8" t="s">
        <v>111</v>
      </c>
      <c r="H57" s="8"/>
      <c r="I57" s="8"/>
      <c r="J57" s="8"/>
      <c r="K57" s="8" t="s">
        <v>121</v>
      </c>
      <c r="L57" s="8" t="s">
        <v>101</v>
      </c>
    </row>
    <row r="58" spans="2:12">
      <c r="B58" s="22">
        <v>9</v>
      </c>
      <c r="C58" s="8"/>
      <c r="D58" s="8"/>
      <c r="E58" s="8"/>
      <c r="F58" s="8" t="s">
        <v>78</v>
      </c>
      <c r="G58" s="8" t="s">
        <v>111</v>
      </c>
      <c r="H58" s="8"/>
      <c r="I58" s="8"/>
      <c r="J58" s="8"/>
      <c r="K58" s="8" t="s">
        <v>122</v>
      </c>
      <c r="L58" s="8" t="s">
        <v>101</v>
      </c>
    </row>
    <row r="60" spans="2:12">
      <c r="B60" s="159" t="s">
        <v>153</v>
      </c>
      <c r="C60" s="160"/>
      <c r="D60" s="160"/>
      <c r="E60" s="160"/>
      <c r="F60" s="161"/>
    </row>
    <row r="61" spans="2:12">
      <c r="B61" s="25" t="s">
        <v>82</v>
      </c>
      <c r="C61" s="21" t="s">
        <v>103</v>
      </c>
      <c r="D61" s="21" t="s">
        <v>84</v>
      </c>
      <c r="E61" s="21" t="s">
        <v>86</v>
      </c>
      <c r="F61" s="21" t="s">
        <v>88</v>
      </c>
      <c r="G61" s="21" t="s">
        <v>90</v>
      </c>
      <c r="H61" s="21" t="s">
        <v>92</v>
      </c>
      <c r="I61" s="21" t="s">
        <v>94</v>
      </c>
      <c r="J61" s="21" t="s">
        <v>96</v>
      </c>
      <c r="K61" s="21" t="s">
        <v>98</v>
      </c>
      <c r="L61" s="21" t="s">
        <v>100</v>
      </c>
    </row>
    <row r="62" spans="2:12">
      <c r="B62" s="22">
        <v>1</v>
      </c>
      <c r="C62" s="8" t="s">
        <v>107</v>
      </c>
      <c r="D62" s="8"/>
      <c r="E62" s="8"/>
      <c r="F62" s="8" t="s">
        <v>69</v>
      </c>
      <c r="G62" s="8" t="s">
        <v>109</v>
      </c>
      <c r="H62" s="8">
        <v>11</v>
      </c>
      <c r="I62" s="8"/>
      <c r="J62" s="8" t="s">
        <v>107</v>
      </c>
      <c r="K62" s="8" t="s">
        <v>115</v>
      </c>
      <c r="L62" s="8" t="s">
        <v>105</v>
      </c>
    </row>
    <row r="63" spans="2:12">
      <c r="B63" s="22">
        <v>2</v>
      </c>
      <c r="C63" s="8"/>
      <c r="D63" s="8"/>
      <c r="E63" s="8"/>
      <c r="F63" s="8" t="s">
        <v>70</v>
      </c>
      <c r="G63" s="8" t="s">
        <v>136</v>
      </c>
      <c r="H63" s="8">
        <v>255</v>
      </c>
      <c r="I63" s="8"/>
      <c r="J63" s="8" t="s">
        <v>107</v>
      </c>
      <c r="K63" s="8" t="s">
        <v>88</v>
      </c>
      <c r="L63" s="8"/>
    </row>
    <row r="64" spans="2:12">
      <c r="B64" s="22">
        <v>3</v>
      </c>
      <c r="C64" s="8"/>
      <c r="D64" s="8"/>
      <c r="E64" s="8"/>
      <c r="F64" s="8" t="s">
        <v>131</v>
      </c>
      <c r="G64" s="8" t="s">
        <v>136</v>
      </c>
      <c r="H64" s="8">
        <v>255</v>
      </c>
      <c r="I64" s="8"/>
      <c r="J64" s="8" t="s">
        <v>107</v>
      </c>
      <c r="K64" s="8" t="s">
        <v>142</v>
      </c>
      <c r="L64" s="8"/>
    </row>
    <row r="65" spans="2:12">
      <c r="B65" s="22">
        <v>4</v>
      </c>
      <c r="C65" s="8"/>
      <c r="D65" s="8"/>
      <c r="E65" s="8"/>
      <c r="F65" s="8" t="s">
        <v>154</v>
      </c>
      <c r="G65" s="8" t="s">
        <v>136</v>
      </c>
      <c r="H65" s="8">
        <v>255</v>
      </c>
      <c r="I65" s="8"/>
      <c r="J65" s="8"/>
      <c r="K65" s="8" t="s">
        <v>155</v>
      </c>
      <c r="L65" s="8"/>
    </row>
    <row r="66" spans="2:12">
      <c r="B66" s="22">
        <v>5</v>
      </c>
      <c r="C66" s="8"/>
      <c r="D66" s="8"/>
      <c r="E66" s="8" t="s">
        <v>107</v>
      </c>
      <c r="F66" s="8" t="s">
        <v>147</v>
      </c>
      <c r="G66" s="8" t="s">
        <v>109</v>
      </c>
      <c r="H66" s="8">
        <v>11</v>
      </c>
      <c r="I66" s="8"/>
      <c r="J66" s="8" t="s">
        <v>107</v>
      </c>
      <c r="K66" s="8" t="s">
        <v>150</v>
      </c>
      <c r="L66" s="8"/>
    </row>
    <row r="67" spans="2:12">
      <c r="B67" s="22">
        <v>6</v>
      </c>
      <c r="C67" s="8"/>
      <c r="D67" s="8"/>
      <c r="E67" s="8"/>
      <c r="F67" s="8" t="s">
        <v>76</v>
      </c>
      <c r="G67" s="8" t="s">
        <v>111</v>
      </c>
      <c r="H67" s="8"/>
      <c r="I67" s="8"/>
      <c r="J67" s="8"/>
      <c r="K67" s="8" t="s">
        <v>121</v>
      </c>
      <c r="L67" s="8" t="s">
        <v>101</v>
      </c>
    </row>
    <row r="68" spans="2:12">
      <c r="B68" s="22">
        <v>7</v>
      </c>
      <c r="C68" s="8"/>
      <c r="D68" s="8"/>
      <c r="E68" s="8"/>
      <c r="F68" s="8" t="s">
        <v>78</v>
      </c>
      <c r="G68" s="8" t="s">
        <v>111</v>
      </c>
      <c r="H68" s="8"/>
      <c r="I68" s="8"/>
      <c r="J68" s="8"/>
      <c r="K68" s="8" t="s">
        <v>122</v>
      </c>
      <c r="L68" s="8" t="s">
        <v>101</v>
      </c>
    </row>
    <row r="70" spans="2:12">
      <c r="B70" s="159" t="s">
        <v>157</v>
      </c>
      <c r="C70" s="160"/>
      <c r="D70" s="160"/>
      <c r="E70" s="160"/>
      <c r="F70" s="161"/>
    </row>
    <row r="71" spans="2:12">
      <c r="B71" s="25" t="s">
        <v>82</v>
      </c>
      <c r="C71" s="21" t="s">
        <v>103</v>
      </c>
      <c r="D71" s="21" t="s">
        <v>84</v>
      </c>
      <c r="E71" s="21" t="s">
        <v>86</v>
      </c>
      <c r="F71" s="21" t="s">
        <v>88</v>
      </c>
      <c r="G71" s="21" t="s">
        <v>90</v>
      </c>
      <c r="H71" s="21" t="s">
        <v>92</v>
      </c>
      <c r="I71" s="21" t="s">
        <v>94</v>
      </c>
      <c r="J71" s="21" t="s">
        <v>96</v>
      </c>
      <c r="K71" s="21" t="s">
        <v>98</v>
      </c>
      <c r="L71" s="21" t="s">
        <v>100</v>
      </c>
    </row>
    <row r="72" spans="2:12">
      <c r="B72" s="22">
        <v>1</v>
      </c>
      <c r="C72" s="8" t="s">
        <v>107</v>
      </c>
      <c r="D72" s="8"/>
      <c r="E72" s="8"/>
      <c r="F72" s="8" t="s">
        <v>69</v>
      </c>
      <c r="G72" s="8" t="s">
        <v>109</v>
      </c>
      <c r="H72" s="8">
        <v>11</v>
      </c>
      <c r="I72" s="8"/>
      <c r="J72" s="8" t="s">
        <v>107</v>
      </c>
      <c r="K72" s="8" t="s">
        <v>115</v>
      </c>
      <c r="L72" s="8" t="s">
        <v>105</v>
      </c>
    </row>
    <row r="73" spans="2:12">
      <c r="B73" s="22">
        <v>2</v>
      </c>
      <c r="C73" s="8"/>
      <c r="D73" s="8"/>
      <c r="E73" s="8"/>
      <c r="F73" s="8" t="s">
        <v>158</v>
      </c>
      <c r="G73" s="8" t="s">
        <v>109</v>
      </c>
      <c r="H73" s="8">
        <v>11</v>
      </c>
      <c r="I73" s="8"/>
      <c r="J73" s="8" t="s">
        <v>107</v>
      </c>
      <c r="K73" s="8" t="s">
        <v>159</v>
      </c>
      <c r="L73" s="8"/>
    </row>
    <row r="74" spans="2:12">
      <c r="B74" s="22">
        <v>3</v>
      </c>
      <c r="C74" s="8"/>
      <c r="D74" s="8"/>
      <c r="E74" s="8"/>
      <c r="F74" s="8" t="s">
        <v>147</v>
      </c>
      <c r="G74" s="8" t="s">
        <v>109</v>
      </c>
      <c r="H74" s="8">
        <v>11</v>
      </c>
      <c r="I74" s="8"/>
      <c r="J74" s="8" t="s">
        <v>107</v>
      </c>
      <c r="K74" s="8" t="s">
        <v>150</v>
      </c>
      <c r="L74" s="8"/>
    </row>
    <row r="75" spans="2:12">
      <c r="B75" s="22">
        <v>4</v>
      </c>
      <c r="C75" s="8"/>
      <c r="D75" s="8"/>
      <c r="E75" s="8"/>
      <c r="F75" s="8" t="s">
        <v>149</v>
      </c>
      <c r="G75" s="8" t="s">
        <v>109</v>
      </c>
      <c r="H75" s="8">
        <v>11</v>
      </c>
      <c r="I75" s="8"/>
      <c r="J75" s="8" t="s">
        <v>107</v>
      </c>
      <c r="K75" s="8" t="s">
        <v>152</v>
      </c>
      <c r="L75" s="8"/>
    </row>
    <row r="76" spans="2:12">
      <c r="B76" s="22">
        <v>6</v>
      </c>
      <c r="C76" s="8"/>
      <c r="D76" s="8"/>
      <c r="E76" s="8"/>
      <c r="F76" s="8" t="s">
        <v>76</v>
      </c>
      <c r="G76" s="8" t="s">
        <v>111</v>
      </c>
      <c r="H76" s="8"/>
      <c r="I76" s="8"/>
      <c r="J76" s="8"/>
      <c r="K76" s="8" t="s">
        <v>121</v>
      </c>
      <c r="L76" s="8" t="s">
        <v>101</v>
      </c>
    </row>
    <row r="77" spans="2:12">
      <c r="B77" s="22">
        <v>7</v>
      </c>
      <c r="C77" s="8"/>
      <c r="D77" s="8"/>
      <c r="E77" s="8"/>
      <c r="F77" s="8" t="s">
        <v>78</v>
      </c>
      <c r="G77" s="8" t="s">
        <v>111</v>
      </c>
      <c r="H77" s="8"/>
      <c r="I77" s="8"/>
      <c r="J77" s="8"/>
      <c r="K77" s="8" t="s">
        <v>122</v>
      </c>
      <c r="L77" s="8" t="s">
        <v>101</v>
      </c>
    </row>
  </sheetData>
  <mergeCells count="12">
    <mergeCell ref="L2:M2"/>
    <mergeCell ref="L3:M3"/>
    <mergeCell ref="G2:J3"/>
    <mergeCell ref="B2:F3"/>
    <mergeCell ref="B10:F10"/>
    <mergeCell ref="P5:R7"/>
    <mergeCell ref="B5:G7"/>
    <mergeCell ref="B70:F70"/>
    <mergeCell ref="B60:F60"/>
    <mergeCell ref="B48:F48"/>
    <mergeCell ref="B29:F29"/>
    <mergeCell ref="B43:F43"/>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8"/>
  <sheetViews>
    <sheetView topLeftCell="A45" workbookViewId="0">
      <selection activeCell="G63" sqref="G63"/>
    </sheetView>
  </sheetViews>
  <sheetFormatPr baseColWidth="10" defaultRowHeight="20"/>
  <cols>
    <col min="4" max="4" width="12.140625" bestFit="1" customWidth="1"/>
  </cols>
  <sheetData>
    <row r="2" spans="2:8" ht="27">
      <c r="B2" s="197" t="s">
        <v>705</v>
      </c>
      <c r="C2" s="198"/>
      <c r="D2" s="198"/>
      <c r="E2" s="198"/>
      <c r="F2" s="198"/>
      <c r="G2" s="198"/>
      <c r="H2" s="199"/>
    </row>
    <row r="3" spans="2:8">
      <c r="B3" s="78"/>
      <c r="C3" s="15"/>
      <c r="D3" s="15"/>
      <c r="E3" s="15"/>
      <c r="F3" s="15"/>
      <c r="G3" s="15"/>
      <c r="H3" s="79"/>
    </row>
    <row r="4" spans="2:8">
      <c r="B4" s="78" t="s">
        <v>706</v>
      </c>
      <c r="C4" s="15"/>
      <c r="D4" s="15"/>
      <c r="E4" s="15"/>
      <c r="F4" s="15"/>
      <c r="G4" s="15"/>
      <c r="H4" s="79"/>
    </row>
    <row r="5" spans="2:8">
      <c r="B5" s="78"/>
      <c r="C5" s="15"/>
      <c r="D5" s="15"/>
      <c r="E5" s="15"/>
      <c r="F5" s="15"/>
      <c r="G5" s="15"/>
      <c r="H5" s="79"/>
    </row>
    <row r="6" spans="2:8">
      <c r="B6" s="78" t="s">
        <v>707</v>
      </c>
      <c r="C6" s="15"/>
      <c r="D6" s="15"/>
      <c r="E6" s="15"/>
      <c r="F6" s="15"/>
      <c r="G6" s="15"/>
      <c r="H6" s="79"/>
    </row>
    <row r="7" spans="2:8">
      <c r="B7" s="81" t="s">
        <v>708</v>
      </c>
      <c r="C7" s="56"/>
      <c r="D7" s="56"/>
      <c r="E7" s="56"/>
      <c r="F7" s="56"/>
      <c r="G7" s="56"/>
      <c r="H7" s="82"/>
    </row>
    <row r="10" spans="2:8" ht="27">
      <c r="B10" s="197" t="s">
        <v>711</v>
      </c>
      <c r="C10" s="198"/>
      <c r="D10" s="198"/>
      <c r="E10" s="198"/>
      <c r="F10" s="198"/>
      <c r="G10" s="198"/>
      <c r="H10" s="199"/>
    </row>
    <row r="11" spans="2:8">
      <c r="B11" s="78"/>
      <c r="C11" s="15"/>
      <c r="D11" s="15"/>
      <c r="E11" s="15"/>
      <c r="F11" s="15"/>
      <c r="G11" s="15"/>
      <c r="H11" s="79"/>
    </row>
    <row r="12" spans="2:8">
      <c r="B12" s="200" t="s">
        <v>719</v>
      </c>
      <c r="C12" s="201"/>
      <c r="D12" s="15"/>
      <c r="E12" s="15"/>
      <c r="F12" s="15"/>
      <c r="G12" s="15"/>
      <c r="H12" s="79"/>
    </row>
    <row r="13" spans="2:8">
      <c r="B13" s="78" t="s">
        <v>712</v>
      </c>
      <c r="C13" s="15" t="s">
        <v>720</v>
      </c>
      <c r="D13" s="15"/>
      <c r="E13" s="15"/>
      <c r="F13" s="15"/>
      <c r="G13" s="15"/>
      <c r="H13" s="79"/>
    </row>
    <row r="14" spans="2:8">
      <c r="B14" s="78" t="s">
        <v>713</v>
      </c>
      <c r="C14" s="15" t="s">
        <v>721</v>
      </c>
      <c r="D14" s="15"/>
      <c r="E14" s="15"/>
      <c r="F14" s="15"/>
      <c r="G14" s="15"/>
      <c r="H14" s="79"/>
    </row>
    <row r="15" spans="2:8">
      <c r="B15" s="78" t="s">
        <v>714</v>
      </c>
      <c r="C15" s="15" t="s">
        <v>727</v>
      </c>
      <c r="D15" s="15"/>
      <c r="E15" s="15"/>
      <c r="F15" s="15"/>
      <c r="G15" s="15"/>
      <c r="H15" s="79"/>
    </row>
    <row r="16" spans="2:8">
      <c r="B16" s="78" t="s">
        <v>715</v>
      </c>
      <c r="C16" s="15" t="s">
        <v>731</v>
      </c>
      <c r="D16" s="15"/>
      <c r="E16" s="15"/>
      <c r="F16" s="15"/>
      <c r="G16" s="15"/>
      <c r="H16" s="79"/>
    </row>
    <row r="17" spans="2:8">
      <c r="B17" s="78" t="s">
        <v>716</v>
      </c>
      <c r="C17" s="15" t="s">
        <v>728</v>
      </c>
      <c r="D17" s="15"/>
      <c r="E17" s="15"/>
      <c r="F17" s="15"/>
      <c r="G17" s="15"/>
      <c r="H17" s="79"/>
    </row>
    <row r="18" spans="2:8">
      <c r="B18" s="78"/>
      <c r="C18" s="15"/>
      <c r="D18" s="15"/>
      <c r="E18" s="15"/>
      <c r="F18" s="15"/>
      <c r="G18" s="15"/>
      <c r="H18" s="79"/>
    </row>
    <row r="19" spans="2:8">
      <c r="B19" s="78" t="s">
        <v>717</v>
      </c>
      <c r="C19" s="15" t="s">
        <v>718</v>
      </c>
      <c r="D19" s="15"/>
      <c r="E19" s="15"/>
      <c r="F19" s="15"/>
      <c r="G19" s="15"/>
      <c r="H19" s="79"/>
    </row>
    <row r="20" spans="2:8">
      <c r="B20" s="78"/>
      <c r="C20" s="15"/>
      <c r="D20" s="15"/>
      <c r="E20" s="15"/>
      <c r="F20" s="15"/>
      <c r="G20" s="15"/>
      <c r="H20" s="79"/>
    </row>
    <row r="21" spans="2:8">
      <c r="B21" s="200" t="s">
        <v>724</v>
      </c>
      <c r="C21" s="201"/>
      <c r="D21" s="15"/>
      <c r="E21" s="15"/>
      <c r="F21" s="15"/>
      <c r="G21" s="15"/>
      <c r="H21" s="79"/>
    </row>
    <row r="22" spans="2:8">
      <c r="B22" s="78" t="s">
        <v>725</v>
      </c>
      <c r="C22" s="15"/>
      <c r="D22" s="15"/>
      <c r="E22" s="15"/>
      <c r="F22" s="15"/>
      <c r="G22" s="15"/>
      <c r="H22" s="79"/>
    </row>
    <row r="23" spans="2:8">
      <c r="B23" s="78"/>
      <c r="C23" s="15"/>
      <c r="D23" s="15"/>
      <c r="E23" s="15"/>
      <c r="F23" s="15"/>
      <c r="G23" s="15"/>
      <c r="H23" s="79"/>
    </row>
    <row r="24" spans="2:8">
      <c r="B24" s="200" t="s">
        <v>723</v>
      </c>
      <c r="C24" s="201"/>
      <c r="D24" s="15"/>
      <c r="E24" s="15"/>
      <c r="F24" s="15"/>
      <c r="G24" s="15"/>
      <c r="H24" s="79"/>
    </row>
    <row r="25" spans="2:8">
      <c r="B25" s="78" t="s">
        <v>722</v>
      </c>
      <c r="C25" s="15"/>
      <c r="D25" s="15"/>
      <c r="E25" s="15"/>
      <c r="F25" s="15"/>
      <c r="G25" s="15"/>
      <c r="H25" s="79"/>
    </row>
    <row r="26" spans="2:8">
      <c r="B26" s="78"/>
      <c r="C26" s="15"/>
      <c r="D26" s="15"/>
      <c r="E26" s="15"/>
      <c r="F26" s="15"/>
      <c r="G26" s="15"/>
      <c r="H26" s="79"/>
    </row>
    <row r="27" spans="2:8">
      <c r="B27" s="78" t="s">
        <v>726</v>
      </c>
      <c r="C27" s="15"/>
      <c r="D27" s="15"/>
      <c r="E27" s="15"/>
      <c r="F27" s="15"/>
      <c r="G27" s="15"/>
      <c r="H27" s="79"/>
    </row>
    <row r="28" spans="2:8">
      <c r="B28" s="78" t="s">
        <v>737</v>
      </c>
      <c r="C28" s="15">
        <v>80</v>
      </c>
      <c r="D28" s="15"/>
      <c r="E28" s="15"/>
      <c r="F28" s="15"/>
      <c r="G28" s="15"/>
      <c r="H28" s="79"/>
    </row>
    <row r="29" spans="2:8">
      <c r="B29" s="78" t="s">
        <v>523</v>
      </c>
      <c r="C29" s="15">
        <v>180</v>
      </c>
      <c r="D29" s="15"/>
      <c r="E29" s="15"/>
      <c r="F29" s="15"/>
      <c r="G29" s="15"/>
      <c r="H29" s="79"/>
    </row>
    <row r="30" spans="2:8">
      <c r="B30" s="78" t="s">
        <v>738</v>
      </c>
      <c r="C30" s="15">
        <v>30</v>
      </c>
      <c r="D30" s="15"/>
      <c r="E30" s="15"/>
      <c r="F30" s="15"/>
      <c r="G30" s="15"/>
      <c r="H30" s="79"/>
    </row>
    <row r="31" spans="2:8">
      <c r="B31" s="78" t="s">
        <v>118</v>
      </c>
      <c r="C31" s="15" t="s">
        <v>712</v>
      </c>
      <c r="D31" s="15"/>
      <c r="E31" s="15"/>
      <c r="F31" s="15"/>
      <c r="G31" s="15"/>
      <c r="H31" s="79"/>
    </row>
    <row r="32" spans="2:8">
      <c r="B32" s="78" t="s">
        <v>736</v>
      </c>
      <c r="C32" s="15"/>
      <c r="D32" s="15">
        <v>1.75</v>
      </c>
      <c r="E32" s="15"/>
      <c r="F32" s="15"/>
      <c r="G32" s="15"/>
      <c r="H32" s="79"/>
    </row>
    <row r="33" spans="2:8">
      <c r="B33" s="78"/>
      <c r="C33" s="15"/>
      <c r="D33" s="15"/>
      <c r="E33" s="15"/>
      <c r="F33" s="15"/>
      <c r="G33" s="15"/>
      <c r="H33" s="79"/>
    </row>
    <row r="34" spans="2:8">
      <c r="B34" s="78" t="s">
        <v>729</v>
      </c>
      <c r="C34" s="9" t="s">
        <v>730</v>
      </c>
      <c r="D34" s="15" t="s">
        <v>732</v>
      </c>
      <c r="E34" s="15"/>
      <c r="F34" s="15"/>
      <c r="G34" s="15"/>
      <c r="H34" s="79"/>
    </row>
    <row r="35" spans="2:8">
      <c r="B35" s="78"/>
      <c r="C35" s="9" t="s">
        <v>730</v>
      </c>
      <c r="D35" s="202">
        <f>(0.0481*C28+0.0234*C29-0.0138*C30-0.4235)*1000/4.186</f>
        <v>1725.3941710463448</v>
      </c>
      <c r="E35" s="15"/>
      <c r="F35" s="15"/>
      <c r="G35" s="15"/>
      <c r="H35" s="79"/>
    </row>
    <row r="36" spans="2:8">
      <c r="B36" s="78" t="s">
        <v>733</v>
      </c>
      <c r="C36" s="15"/>
      <c r="D36" s="15"/>
      <c r="E36" s="9" t="s">
        <v>730</v>
      </c>
      <c r="F36" s="15" t="s">
        <v>734</v>
      </c>
      <c r="G36" s="15"/>
      <c r="H36" s="79"/>
    </row>
    <row r="37" spans="2:8">
      <c r="B37" s="81"/>
      <c r="C37" s="56"/>
      <c r="D37" s="56"/>
      <c r="E37" s="203" t="s">
        <v>735</v>
      </c>
      <c r="F37" s="204">
        <f>D35*D32</f>
        <v>3019.4397993311036</v>
      </c>
      <c r="G37" s="56"/>
      <c r="H37" s="82"/>
    </row>
    <row r="40" spans="2:8" ht="27">
      <c r="B40" s="197" t="s">
        <v>739</v>
      </c>
      <c r="C40" s="198"/>
      <c r="D40" s="198"/>
      <c r="E40" s="198"/>
      <c r="F40" s="198"/>
      <c r="G40" s="198"/>
      <c r="H40" s="199"/>
    </row>
    <row r="41" spans="2:8">
      <c r="B41" s="78"/>
      <c r="C41" s="15"/>
      <c r="D41" s="15"/>
      <c r="E41" s="15"/>
      <c r="F41" s="15"/>
      <c r="G41" s="15"/>
      <c r="H41" s="79"/>
    </row>
    <row r="42" spans="2:8">
      <c r="B42" s="78" t="s">
        <v>740</v>
      </c>
      <c r="C42" s="15"/>
      <c r="D42" s="15"/>
      <c r="E42" s="15"/>
      <c r="F42" s="15"/>
      <c r="G42" s="15"/>
      <c r="H42" s="79"/>
    </row>
    <row r="43" spans="2:8">
      <c r="B43" s="78" t="s">
        <v>741</v>
      </c>
      <c r="C43" s="15"/>
      <c r="D43" s="15"/>
      <c r="E43" s="15"/>
      <c r="F43" s="15"/>
      <c r="G43" s="15"/>
      <c r="H43" s="79"/>
    </row>
    <row r="44" spans="2:8">
      <c r="B44" s="78"/>
      <c r="C44" s="15" t="s">
        <v>742</v>
      </c>
      <c r="D44" s="15"/>
      <c r="E44" s="15" t="s">
        <v>743</v>
      </c>
      <c r="F44" s="15"/>
      <c r="G44" s="15"/>
      <c r="H44" s="79"/>
    </row>
    <row r="45" spans="2:8">
      <c r="B45" s="78" t="s">
        <v>140</v>
      </c>
      <c r="C45" s="15" t="s">
        <v>744</v>
      </c>
      <c r="D45" s="15"/>
      <c r="E45" s="15" t="s">
        <v>745</v>
      </c>
      <c r="F45" s="15"/>
      <c r="G45" s="15"/>
      <c r="H45" s="79"/>
    </row>
    <row r="46" spans="2:8">
      <c r="B46" s="78"/>
      <c r="C46" s="15"/>
      <c r="D46" s="15"/>
      <c r="E46" s="15"/>
      <c r="F46" s="15"/>
      <c r="G46" s="15"/>
      <c r="H46" s="79"/>
    </row>
    <row r="47" spans="2:8">
      <c r="B47" s="78"/>
      <c r="C47" s="205" t="s">
        <v>746</v>
      </c>
      <c r="D47" s="206" t="s">
        <v>742</v>
      </c>
      <c r="E47" s="206"/>
      <c r="F47" s="206" t="s">
        <v>743</v>
      </c>
      <c r="G47" s="15"/>
      <c r="H47" s="79"/>
    </row>
    <row r="48" spans="2:8">
      <c r="B48" s="78"/>
      <c r="C48" s="206" t="s">
        <v>140</v>
      </c>
      <c r="D48" s="207">
        <f>3019*13/100</f>
        <v>392.47</v>
      </c>
      <c r="E48" s="208" t="s">
        <v>747</v>
      </c>
      <c r="F48" s="207">
        <f>3019*20/100</f>
        <v>603.79999999999995</v>
      </c>
      <c r="G48" s="15"/>
      <c r="H48" s="79"/>
    </row>
    <row r="49" spans="2:8">
      <c r="B49" s="78"/>
      <c r="C49" s="206" t="s">
        <v>141</v>
      </c>
      <c r="D49" s="207">
        <f>3019*20/100</f>
        <v>603.79999999999995</v>
      </c>
      <c r="E49" s="208" t="s">
        <v>747</v>
      </c>
      <c r="F49" s="207">
        <f>3019*30/100</f>
        <v>905.7</v>
      </c>
      <c r="G49" s="15"/>
      <c r="H49" s="79"/>
    </row>
    <row r="50" spans="2:8">
      <c r="B50" s="78"/>
      <c r="C50" s="206" t="s">
        <v>139</v>
      </c>
      <c r="D50" s="207">
        <f>3019*50/100</f>
        <v>1509.5</v>
      </c>
      <c r="E50" s="208" t="s">
        <v>747</v>
      </c>
      <c r="F50" s="207">
        <f>3019*65/100</f>
        <v>1962.35</v>
      </c>
      <c r="G50" s="15"/>
      <c r="H50" s="79"/>
    </row>
    <row r="51" spans="2:8">
      <c r="B51" s="81"/>
      <c r="C51" s="56"/>
      <c r="D51" s="56"/>
      <c r="E51" s="56"/>
      <c r="F51" s="56"/>
      <c r="G51" s="56"/>
      <c r="H51" s="82"/>
    </row>
    <row r="54" spans="2:8" ht="27">
      <c r="B54" s="197" t="s">
        <v>748</v>
      </c>
      <c r="C54" s="198"/>
      <c r="D54" s="198"/>
      <c r="E54" s="198"/>
      <c r="F54" s="198"/>
      <c r="G54" s="198"/>
      <c r="H54" s="199"/>
    </row>
    <row r="55" spans="2:8">
      <c r="B55" s="78" t="s">
        <v>749</v>
      </c>
      <c r="C55" s="15"/>
      <c r="D55" s="15"/>
      <c r="E55" s="15"/>
      <c r="F55" s="15"/>
      <c r="G55" s="15"/>
      <c r="H55" s="79"/>
    </row>
    <row r="56" spans="2:8">
      <c r="B56" s="78" t="s">
        <v>750</v>
      </c>
      <c r="C56" s="15"/>
      <c r="D56" s="15"/>
      <c r="E56" s="15"/>
      <c r="F56" s="15"/>
      <c r="G56" s="15"/>
      <c r="H56" s="79"/>
    </row>
    <row r="57" spans="2:8">
      <c r="B57" s="78" t="s">
        <v>751</v>
      </c>
      <c r="C57" s="15"/>
      <c r="D57" s="15"/>
      <c r="E57" s="15"/>
      <c r="F57" s="15"/>
      <c r="G57" s="15"/>
      <c r="H57" s="79"/>
    </row>
    <row r="58" spans="2:8">
      <c r="B58" s="78" t="s">
        <v>726</v>
      </c>
      <c r="C58" s="15"/>
      <c r="D58" s="15"/>
      <c r="E58" s="15"/>
      <c r="F58" s="15"/>
      <c r="G58" s="15"/>
      <c r="H58" s="79"/>
    </row>
    <row r="59" spans="2:8">
      <c r="B59" s="209" t="s">
        <v>755</v>
      </c>
      <c r="C59" s="15"/>
      <c r="D59" s="15"/>
      <c r="E59" s="15"/>
      <c r="F59" s="15"/>
      <c r="G59" s="15"/>
      <c r="H59" s="79"/>
    </row>
    <row r="60" spans="2:8">
      <c r="B60" s="78"/>
      <c r="C60" s="15"/>
      <c r="D60" s="15"/>
      <c r="E60" s="15"/>
      <c r="F60" s="15"/>
      <c r="G60" s="15"/>
      <c r="H60" s="79"/>
    </row>
    <row r="61" spans="2:8">
      <c r="B61" s="78" t="s">
        <v>756</v>
      </c>
      <c r="C61" s="15"/>
      <c r="D61" s="15"/>
      <c r="E61" s="15"/>
      <c r="F61" s="15"/>
      <c r="G61" s="15"/>
      <c r="H61" s="79"/>
    </row>
    <row r="62" spans="2:8">
      <c r="B62" s="78" t="s">
        <v>752</v>
      </c>
      <c r="C62" s="15"/>
      <c r="D62" s="15"/>
      <c r="E62" s="15"/>
      <c r="F62" s="15"/>
      <c r="G62" s="15"/>
      <c r="H62" s="79"/>
    </row>
    <row r="63" spans="2:8">
      <c r="B63" s="78" t="s">
        <v>753</v>
      </c>
      <c r="C63" s="15"/>
      <c r="D63" s="15"/>
      <c r="E63" s="15"/>
      <c r="F63" s="15"/>
      <c r="G63" s="15"/>
      <c r="H63" s="79"/>
    </row>
    <row r="64" spans="2:8">
      <c r="B64" s="210" t="s">
        <v>754</v>
      </c>
      <c r="C64" s="56"/>
      <c r="D64" s="56"/>
      <c r="E64" s="56"/>
      <c r="F64" s="56"/>
      <c r="G64" s="56"/>
      <c r="H64" s="82"/>
    </row>
    <row r="67" spans="2:8" ht="27">
      <c r="B67" s="197" t="s">
        <v>709</v>
      </c>
      <c r="C67" s="198"/>
      <c r="D67" s="198"/>
      <c r="E67" s="198"/>
      <c r="F67" s="198"/>
      <c r="G67" s="198"/>
      <c r="H67" s="199"/>
    </row>
    <row r="68" spans="2:8">
      <c r="B68" s="81" t="s">
        <v>710</v>
      </c>
      <c r="C68" s="56"/>
      <c r="D68" s="56"/>
      <c r="E68" s="56"/>
      <c r="F68" s="56"/>
      <c r="G68" s="56"/>
      <c r="H68" s="82"/>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41"/>
  <sheetViews>
    <sheetView workbookViewId="0">
      <selection activeCell="K41" sqref="K41"/>
    </sheetView>
  </sheetViews>
  <sheetFormatPr baseColWidth="10" defaultRowHeight="20"/>
  <cols>
    <col min="2" max="2" width="19.7109375" customWidth="1"/>
    <col min="5" max="5" width="17.28515625" customWidth="1"/>
    <col min="6" max="6" width="11" customWidth="1"/>
    <col min="7" max="7" width="17.85546875" customWidth="1"/>
    <col min="8" max="8" width="14.28515625" customWidth="1"/>
    <col min="9" max="9" width="11.5703125" customWidth="1"/>
  </cols>
  <sheetData>
    <row r="2" spans="2:10">
      <c r="B2" s="157" t="s">
        <v>278</v>
      </c>
      <c r="E2" s="177" t="s">
        <v>279</v>
      </c>
      <c r="F2" s="177"/>
      <c r="G2" s="177"/>
      <c r="H2" s="177"/>
      <c r="I2" s="177"/>
    </row>
    <row r="3" spans="2:10">
      <c r="B3" s="157"/>
      <c r="E3" s="177"/>
      <c r="F3" s="177"/>
      <c r="G3" s="177"/>
      <c r="H3" s="177"/>
      <c r="I3" s="177"/>
    </row>
    <row r="5" spans="2:10" ht="20" customHeight="1" thickBot="1">
      <c r="B5" s="24" t="s">
        <v>235</v>
      </c>
      <c r="C5" s="54" t="s">
        <v>404</v>
      </c>
      <c r="E5" s="52" t="s">
        <v>167</v>
      </c>
      <c r="F5" s="53" t="s">
        <v>249</v>
      </c>
      <c r="G5" s="53" t="s">
        <v>277</v>
      </c>
      <c r="H5" s="53" t="s">
        <v>69</v>
      </c>
      <c r="I5" s="53" t="s">
        <v>70</v>
      </c>
      <c r="J5" s="53" t="s">
        <v>309</v>
      </c>
    </row>
    <row r="6" spans="2:10">
      <c r="B6" s="26" t="s">
        <v>289</v>
      </c>
      <c r="E6" s="43" t="s">
        <v>283</v>
      </c>
      <c r="F6" s="44"/>
      <c r="G6" s="44"/>
      <c r="H6" s="44"/>
      <c r="I6" s="45"/>
    </row>
    <row r="7" spans="2:10" ht="21" thickBot="1">
      <c r="B7" s="29" t="s">
        <v>236</v>
      </c>
      <c r="C7" t="s">
        <v>405</v>
      </c>
      <c r="E7" s="46" t="s">
        <v>168</v>
      </c>
      <c r="F7" s="47" t="s">
        <v>250</v>
      </c>
      <c r="G7" s="47" t="s">
        <v>247</v>
      </c>
      <c r="H7" s="47"/>
      <c r="I7" s="48"/>
      <c r="J7" s="33" t="s">
        <v>407</v>
      </c>
    </row>
    <row r="8" spans="2:10" ht="21" thickBot="1">
      <c r="E8" s="15"/>
    </row>
    <row r="9" spans="2:10">
      <c r="B9" s="26" t="s">
        <v>291</v>
      </c>
      <c r="E9" s="49" t="s">
        <v>284</v>
      </c>
      <c r="F9" s="44"/>
      <c r="G9" s="44"/>
      <c r="H9" s="44"/>
      <c r="I9" s="45"/>
    </row>
    <row r="10" spans="2:10">
      <c r="B10" s="28" t="s">
        <v>292</v>
      </c>
      <c r="C10" t="s">
        <v>334</v>
      </c>
      <c r="E10" s="50" t="s">
        <v>675</v>
      </c>
      <c r="F10" s="33" t="s">
        <v>250</v>
      </c>
      <c r="G10" s="33" t="s">
        <v>676</v>
      </c>
      <c r="H10" s="15"/>
      <c r="I10" s="32"/>
      <c r="J10" s="33" t="s">
        <v>677</v>
      </c>
    </row>
    <row r="11" spans="2:10">
      <c r="B11" s="28" t="s">
        <v>242</v>
      </c>
      <c r="C11" t="s">
        <v>358</v>
      </c>
      <c r="E11" s="50" t="s">
        <v>225</v>
      </c>
      <c r="F11" s="15" t="s">
        <v>250</v>
      </c>
      <c r="G11" s="15" t="s">
        <v>248</v>
      </c>
      <c r="H11" s="15"/>
      <c r="I11" s="32"/>
      <c r="J11" s="33" t="s">
        <v>674</v>
      </c>
    </row>
    <row r="12" spans="2:10" ht="21" thickBot="1">
      <c r="B12" s="62" t="s">
        <v>449</v>
      </c>
      <c r="C12" t="s">
        <v>354</v>
      </c>
      <c r="E12" s="50" t="s">
        <v>228</v>
      </c>
      <c r="F12" s="15" t="s">
        <v>251</v>
      </c>
      <c r="G12" s="15" t="s">
        <v>248</v>
      </c>
      <c r="H12" s="15"/>
      <c r="I12" s="32"/>
      <c r="J12" s="33" t="s">
        <v>424</v>
      </c>
    </row>
    <row r="13" spans="2:10" ht="21" thickBot="1">
      <c r="E13" s="50" t="s">
        <v>226</v>
      </c>
      <c r="F13" s="15" t="s">
        <v>250</v>
      </c>
      <c r="G13" s="15" t="s">
        <v>252</v>
      </c>
      <c r="H13" s="15" t="s">
        <v>148</v>
      </c>
      <c r="I13" s="32" t="s">
        <v>268</v>
      </c>
      <c r="J13" s="33" t="s">
        <v>678</v>
      </c>
    </row>
    <row r="14" spans="2:10">
      <c r="B14" s="26" t="s">
        <v>237</v>
      </c>
      <c r="E14" s="50" t="s">
        <v>227</v>
      </c>
      <c r="F14" s="15" t="s">
        <v>251</v>
      </c>
      <c r="G14" s="15" t="s">
        <v>252</v>
      </c>
      <c r="H14" s="15" t="s">
        <v>148</v>
      </c>
      <c r="I14" s="32" t="s">
        <v>268</v>
      </c>
      <c r="J14" s="33" t="s">
        <v>425</v>
      </c>
    </row>
    <row r="15" spans="2:10" ht="21" thickBot="1">
      <c r="B15" s="42" t="s">
        <v>238</v>
      </c>
      <c r="C15" s="15" t="s">
        <v>356</v>
      </c>
      <c r="E15" s="46" t="s">
        <v>231</v>
      </c>
      <c r="F15" s="47" t="s">
        <v>250</v>
      </c>
      <c r="G15" s="47" t="s">
        <v>253</v>
      </c>
      <c r="H15" s="47" t="s">
        <v>148</v>
      </c>
      <c r="I15" s="48" t="s">
        <v>269</v>
      </c>
      <c r="J15" s="33" t="s">
        <v>426</v>
      </c>
    </row>
    <row r="16" spans="2:10" ht="21" thickBot="1">
      <c r="E16" s="15"/>
    </row>
    <row r="17" spans="2:10">
      <c r="B17" s="26" t="s">
        <v>290</v>
      </c>
      <c r="E17" s="49" t="s">
        <v>285</v>
      </c>
      <c r="F17" s="44"/>
      <c r="G17" s="44"/>
      <c r="H17" s="44"/>
      <c r="I17" s="45"/>
    </row>
    <row r="18" spans="2:10">
      <c r="B18" s="28" t="s">
        <v>406</v>
      </c>
      <c r="C18" t="s">
        <v>376</v>
      </c>
      <c r="E18" s="61" t="s">
        <v>450</v>
      </c>
      <c r="F18" s="15" t="s">
        <v>250</v>
      </c>
      <c r="G18" s="15" t="s">
        <v>451</v>
      </c>
      <c r="H18" s="15"/>
      <c r="I18" s="32"/>
      <c r="J18" s="33" t="s">
        <v>679</v>
      </c>
    </row>
    <row r="19" spans="2:10">
      <c r="B19" s="28" t="s">
        <v>239</v>
      </c>
      <c r="C19" t="s">
        <v>372</v>
      </c>
      <c r="E19" s="61" t="s">
        <v>452</v>
      </c>
      <c r="F19" s="33" t="s">
        <v>251</v>
      </c>
      <c r="G19" s="15" t="s">
        <v>451</v>
      </c>
      <c r="H19" s="15"/>
      <c r="I19" s="32"/>
      <c r="J19" s="33" t="s">
        <v>453</v>
      </c>
    </row>
    <row r="20" spans="2:10" ht="21" thickBot="1">
      <c r="B20" s="29" t="s">
        <v>240</v>
      </c>
      <c r="C20" t="s">
        <v>374</v>
      </c>
      <c r="E20" s="50" t="s">
        <v>169</v>
      </c>
      <c r="F20" s="15" t="s">
        <v>250</v>
      </c>
      <c r="G20" s="15" t="s">
        <v>254</v>
      </c>
      <c r="H20" s="15"/>
      <c r="I20" s="32"/>
      <c r="J20" s="33" t="s">
        <v>408</v>
      </c>
    </row>
    <row r="21" spans="2:10" ht="21" thickBot="1">
      <c r="E21" s="50" t="s">
        <v>229</v>
      </c>
      <c r="F21" s="15" t="s">
        <v>251</v>
      </c>
      <c r="G21" s="15" t="s">
        <v>255</v>
      </c>
      <c r="H21" s="15" t="s">
        <v>148</v>
      </c>
      <c r="I21" s="32" t="s">
        <v>270</v>
      </c>
      <c r="J21" s="33" t="s">
        <v>409</v>
      </c>
    </row>
    <row r="22" spans="2:10">
      <c r="B22" s="26" t="s">
        <v>170</v>
      </c>
      <c r="E22" s="50" t="s">
        <v>230</v>
      </c>
      <c r="F22" s="15" t="s">
        <v>250</v>
      </c>
      <c r="G22" s="15" t="s">
        <v>256</v>
      </c>
      <c r="H22" s="15" t="s">
        <v>148</v>
      </c>
      <c r="I22" s="32" t="s">
        <v>271</v>
      </c>
      <c r="J22" s="33" t="s">
        <v>410</v>
      </c>
    </row>
    <row r="23" spans="2:10">
      <c r="B23" s="28" t="s">
        <v>241</v>
      </c>
      <c r="C23" t="s">
        <v>360</v>
      </c>
      <c r="E23" s="50" t="s">
        <v>170</v>
      </c>
      <c r="F23" s="15" t="s">
        <v>251</v>
      </c>
      <c r="G23" s="15" t="s">
        <v>259</v>
      </c>
      <c r="H23" s="15"/>
      <c r="I23" s="32"/>
      <c r="J23" s="33" t="s">
        <v>411</v>
      </c>
    </row>
    <row r="24" spans="2:10" ht="21" thickBot="1">
      <c r="B24" s="29" t="s">
        <v>242</v>
      </c>
      <c r="C24" t="s">
        <v>362</v>
      </c>
      <c r="E24" s="50" t="s">
        <v>171</v>
      </c>
      <c r="F24" s="15" t="s">
        <v>251</v>
      </c>
      <c r="G24" s="15" t="s">
        <v>257</v>
      </c>
      <c r="H24" s="15" t="s">
        <v>149</v>
      </c>
      <c r="I24" s="32" t="s">
        <v>170</v>
      </c>
      <c r="J24" s="33" t="s">
        <v>412</v>
      </c>
    </row>
    <row r="25" spans="2:10" ht="21" thickBot="1">
      <c r="E25" s="46" t="s">
        <v>232</v>
      </c>
      <c r="F25" s="47" t="s">
        <v>250</v>
      </c>
      <c r="G25" s="47" t="s">
        <v>258</v>
      </c>
      <c r="H25" s="47" t="s">
        <v>224</v>
      </c>
      <c r="I25" s="48" t="s">
        <v>232</v>
      </c>
      <c r="J25" s="33" t="s">
        <v>413</v>
      </c>
    </row>
    <row r="26" spans="2:10" ht="21" thickBot="1"/>
    <row r="27" spans="2:10">
      <c r="B27" s="26" t="s">
        <v>172</v>
      </c>
      <c r="E27" s="49" t="s">
        <v>286</v>
      </c>
      <c r="F27" s="44"/>
      <c r="G27" s="44"/>
      <c r="H27" s="44"/>
      <c r="I27" s="45"/>
    </row>
    <row r="28" spans="2:10">
      <c r="B28" s="28" t="s">
        <v>243</v>
      </c>
      <c r="C28" t="s">
        <v>364</v>
      </c>
      <c r="E28" s="50" t="s">
        <v>172</v>
      </c>
      <c r="F28" s="15" t="s">
        <v>250</v>
      </c>
      <c r="G28" s="15" t="s">
        <v>261</v>
      </c>
      <c r="H28" s="15"/>
      <c r="I28" s="32"/>
      <c r="J28" s="33" t="s">
        <v>415</v>
      </c>
    </row>
    <row r="29" spans="2:10">
      <c r="B29" s="28" t="s">
        <v>244</v>
      </c>
      <c r="C29" t="s">
        <v>366</v>
      </c>
      <c r="E29" s="50" t="s">
        <v>173</v>
      </c>
      <c r="F29" s="15" t="s">
        <v>250</v>
      </c>
      <c r="G29" s="15" t="s">
        <v>260</v>
      </c>
      <c r="H29" s="33" t="s">
        <v>149</v>
      </c>
      <c r="I29" s="32" t="s">
        <v>272</v>
      </c>
      <c r="J29" s="33" t="s">
        <v>414</v>
      </c>
    </row>
    <row r="30" spans="2:10">
      <c r="B30" s="28" t="s">
        <v>245</v>
      </c>
      <c r="C30" t="s">
        <v>368</v>
      </c>
      <c r="E30" s="50" t="s">
        <v>174</v>
      </c>
      <c r="F30" s="15" t="s">
        <v>250</v>
      </c>
      <c r="G30" s="15" t="s">
        <v>262</v>
      </c>
      <c r="H30" s="33" t="s">
        <v>149</v>
      </c>
      <c r="I30" s="32" t="s">
        <v>273</v>
      </c>
      <c r="J30" s="33" t="s">
        <v>416</v>
      </c>
    </row>
    <row r="31" spans="2:10" ht="21" thickBot="1">
      <c r="B31" s="62" t="s">
        <v>427</v>
      </c>
      <c r="C31" t="s">
        <v>428</v>
      </c>
      <c r="E31" s="50" t="s">
        <v>175</v>
      </c>
      <c r="F31" s="15" t="s">
        <v>251</v>
      </c>
      <c r="G31" s="15" t="s">
        <v>262</v>
      </c>
      <c r="H31" s="33" t="s">
        <v>149</v>
      </c>
      <c r="I31" s="32" t="s">
        <v>273</v>
      </c>
      <c r="J31" s="33" t="s">
        <v>417</v>
      </c>
    </row>
    <row r="32" spans="2:10" ht="21" thickBot="1">
      <c r="E32" s="50" t="s">
        <v>234</v>
      </c>
      <c r="F32" s="15" t="s">
        <v>250</v>
      </c>
      <c r="G32" s="15" t="s">
        <v>264</v>
      </c>
      <c r="H32" s="33" t="s">
        <v>149</v>
      </c>
      <c r="I32" s="32" t="s">
        <v>274</v>
      </c>
      <c r="J32" s="33" t="s">
        <v>418</v>
      </c>
    </row>
    <row r="33" spans="2:10" ht="21" thickBot="1">
      <c r="B33" s="26" t="s">
        <v>176</v>
      </c>
      <c r="E33" s="46" t="s">
        <v>233</v>
      </c>
      <c r="F33" s="47" t="s">
        <v>250</v>
      </c>
      <c r="G33" s="47" t="s">
        <v>263</v>
      </c>
      <c r="H33" s="47"/>
      <c r="I33" s="48"/>
      <c r="J33" s="33" t="s">
        <v>419</v>
      </c>
    </row>
    <row r="34" spans="2:10" ht="21" thickBot="1">
      <c r="B34" s="29" t="s">
        <v>246</v>
      </c>
      <c r="C34" t="s">
        <v>370</v>
      </c>
      <c r="E34" s="15"/>
    </row>
    <row r="35" spans="2:10">
      <c r="E35" s="49" t="s">
        <v>287</v>
      </c>
      <c r="F35" s="44"/>
      <c r="G35" s="44"/>
      <c r="H35" s="44"/>
      <c r="I35" s="45"/>
    </row>
    <row r="36" spans="2:10">
      <c r="E36" s="50" t="s">
        <v>221</v>
      </c>
      <c r="F36" s="15" t="s">
        <v>250</v>
      </c>
      <c r="G36" s="15" t="s">
        <v>265</v>
      </c>
      <c r="H36" s="33" t="s">
        <v>148</v>
      </c>
      <c r="I36" s="32" t="s">
        <v>275</v>
      </c>
      <c r="J36" s="33" t="s">
        <v>420</v>
      </c>
    </row>
    <row r="37" spans="2:10" ht="21" thickBot="1">
      <c r="E37" s="46" t="s">
        <v>222</v>
      </c>
      <c r="F37" s="47" t="s">
        <v>250</v>
      </c>
      <c r="G37" s="47" t="s">
        <v>266</v>
      </c>
      <c r="H37" s="51" t="s">
        <v>148</v>
      </c>
      <c r="I37" s="48" t="s">
        <v>276</v>
      </c>
      <c r="J37" s="33" t="s">
        <v>421</v>
      </c>
    </row>
    <row r="38" spans="2:10" ht="21" thickBot="1">
      <c r="E38" s="15"/>
    </row>
    <row r="39" spans="2:10">
      <c r="E39" s="49" t="s">
        <v>288</v>
      </c>
      <c r="F39" s="44"/>
      <c r="G39" s="44"/>
      <c r="H39" s="44"/>
      <c r="I39" s="45"/>
    </row>
    <row r="40" spans="2:10">
      <c r="E40" s="50" t="s">
        <v>176</v>
      </c>
      <c r="F40" s="15" t="s">
        <v>250</v>
      </c>
      <c r="G40" s="15" t="s">
        <v>267</v>
      </c>
      <c r="H40" s="33" t="s">
        <v>149</v>
      </c>
      <c r="I40" s="32" t="s">
        <v>176</v>
      </c>
      <c r="J40" s="33" t="s">
        <v>422</v>
      </c>
    </row>
    <row r="41" spans="2:10" ht="21" thickBot="1">
      <c r="E41" s="46" t="s">
        <v>177</v>
      </c>
      <c r="F41" s="47" t="s">
        <v>251</v>
      </c>
      <c r="G41" s="47" t="s">
        <v>267</v>
      </c>
      <c r="H41" s="47" t="s">
        <v>149</v>
      </c>
      <c r="I41" s="48" t="s">
        <v>176</v>
      </c>
      <c r="J41" s="33" t="s">
        <v>423</v>
      </c>
    </row>
  </sheetData>
  <mergeCells count="2">
    <mergeCell ref="B2:B3"/>
    <mergeCell ref="E2:I3"/>
  </mergeCells>
  <phoneticPr fontId="1"/>
  <hyperlinks>
    <hyperlink ref="E6" r:id="rId1" display="Home.php" xr:uid="{A7BD83E2-D135-6F44-9206-DAC0B9F06944}"/>
    <hyperlink ref="B15" r:id="rId2" xr:uid="{DAA24A23-9BE3-0A4D-BB9A-39B020BB2B7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190" t="s">
        <v>459</v>
      </c>
      <c r="C2" s="190"/>
      <c r="D2" s="190"/>
      <c r="E2" s="190"/>
      <c r="F2" s="190"/>
    </row>
    <row r="3" spans="2:6">
      <c r="B3" s="187" t="s">
        <v>460</v>
      </c>
      <c r="C3" s="21" t="s">
        <v>462</v>
      </c>
      <c r="D3" s="8" t="s">
        <v>470</v>
      </c>
      <c r="E3" s="21" t="s">
        <v>22</v>
      </c>
      <c r="F3" s="8" t="s">
        <v>24</v>
      </c>
    </row>
    <row r="4" spans="2:6">
      <c r="B4" s="188"/>
      <c r="C4" s="21" t="s">
        <v>463</v>
      </c>
      <c r="D4" s="8" t="s">
        <v>471</v>
      </c>
      <c r="E4" s="21" t="s">
        <v>473</v>
      </c>
      <c r="F4" s="72">
        <v>44701</v>
      </c>
    </row>
    <row r="5" spans="2:6">
      <c r="B5" s="188"/>
      <c r="C5" s="21" t="s">
        <v>464</v>
      </c>
      <c r="D5" s="8" t="s">
        <v>472</v>
      </c>
      <c r="E5" s="21" t="s">
        <v>566</v>
      </c>
      <c r="F5" s="8"/>
    </row>
    <row r="6" spans="2:6">
      <c r="B6" s="188"/>
      <c r="C6" s="21" t="s">
        <v>564</v>
      </c>
      <c r="D6" s="8"/>
      <c r="E6" s="21" t="s">
        <v>567</v>
      </c>
      <c r="F6" s="8"/>
    </row>
    <row r="7" spans="2:6">
      <c r="B7" s="189"/>
      <c r="C7" s="21" t="s">
        <v>565</v>
      </c>
      <c r="D7" s="8"/>
      <c r="E7" s="21" t="s">
        <v>474</v>
      </c>
      <c r="F7" s="8"/>
    </row>
    <row r="8" spans="2:6">
      <c r="B8" s="187" t="s">
        <v>461</v>
      </c>
      <c r="C8" s="21" t="s">
        <v>486</v>
      </c>
      <c r="D8" s="193">
        <v>1</v>
      </c>
      <c r="E8" s="193"/>
      <c r="F8" s="193"/>
    </row>
    <row r="9" spans="2:6">
      <c r="B9" s="188"/>
      <c r="C9" s="21" t="s">
        <v>499</v>
      </c>
      <c r="D9" s="192" t="s">
        <v>11</v>
      </c>
      <c r="E9" s="192"/>
      <c r="F9" s="192"/>
    </row>
    <row r="10" spans="2:6" ht="21" thickBot="1">
      <c r="B10" s="188"/>
      <c r="C10" s="73" t="s">
        <v>467</v>
      </c>
      <c r="D10" s="191" t="s">
        <v>487</v>
      </c>
      <c r="E10" s="191"/>
      <c r="F10" s="191"/>
    </row>
    <row r="11" spans="2:6" ht="21" thickBot="1">
      <c r="B11" s="76" t="s">
        <v>475</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184" t="s">
        <v>476</v>
      </c>
      <c r="C21" s="185"/>
      <c r="D21" s="185"/>
      <c r="E21" s="185"/>
      <c r="F21" s="186"/>
    </row>
    <row r="22" spans="2:6">
      <c r="B22" s="178"/>
      <c r="C22" s="179"/>
      <c r="D22" s="179"/>
      <c r="E22" s="179"/>
      <c r="F22" s="180"/>
    </row>
    <row r="23" spans="2:6" ht="21" thickBot="1">
      <c r="B23" s="181"/>
      <c r="C23" s="182"/>
      <c r="D23" s="182"/>
      <c r="E23" s="182"/>
      <c r="F23" s="183"/>
    </row>
    <row r="24" spans="2:6">
      <c r="B24" s="86" t="s">
        <v>477</v>
      </c>
      <c r="C24" s="86" t="s">
        <v>478</v>
      </c>
      <c r="D24" s="86" t="s">
        <v>479</v>
      </c>
      <c r="E24" s="86" t="s">
        <v>480</v>
      </c>
      <c r="F24" s="86" t="s">
        <v>526</v>
      </c>
    </row>
    <row r="25" spans="2:6">
      <c r="B25" s="59" t="s">
        <v>481</v>
      </c>
      <c r="C25" s="59" t="s">
        <v>489</v>
      </c>
      <c r="D25" s="59" t="s">
        <v>488</v>
      </c>
      <c r="E25" s="59"/>
      <c r="F25" s="8" t="s">
        <v>491</v>
      </c>
    </row>
    <row r="26" spans="2:6">
      <c r="B26" s="59" t="s">
        <v>482</v>
      </c>
      <c r="C26" s="59" t="s">
        <v>3</v>
      </c>
      <c r="D26" s="59" t="s">
        <v>488</v>
      </c>
      <c r="E26" s="59"/>
      <c r="F26" s="8" t="s">
        <v>492</v>
      </c>
    </row>
    <row r="27" spans="2:6" ht="21" thickBot="1">
      <c r="B27" s="64" t="s">
        <v>483</v>
      </c>
      <c r="C27" s="64" t="s">
        <v>490</v>
      </c>
      <c r="D27" s="64" t="s">
        <v>488</v>
      </c>
      <c r="E27" s="64"/>
      <c r="F27" s="19" t="s">
        <v>493</v>
      </c>
    </row>
    <row r="28" spans="2:6" ht="6" customHeight="1" thickBot="1">
      <c r="B28" s="80"/>
      <c r="C28" s="9"/>
      <c r="D28" s="9"/>
      <c r="E28" s="9"/>
      <c r="F28" s="79"/>
    </row>
    <row r="29" spans="2:6" ht="21" thickBot="1">
      <c r="B29" s="184" t="s">
        <v>485</v>
      </c>
      <c r="C29" s="185"/>
      <c r="D29" s="185"/>
      <c r="E29" s="185"/>
      <c r="F29" s="186"/>
    </row>
    <row r="30" spans="2:6">
      <c r="B30" s="78"/>
      <c r="C30" s="15"/>
      <c r="D30" s="15"/>
      <c r="E30" s="15"/>
      <c r="F30" s="79"/>
    </row>
    <row r="31" spans="2:6">
      <c r="B31" s="78"/>
      <c r="C31" s="15"/>
      <c r="D31" s="15"/>
      <c r="E31" s="15"/>
      <c r="F31" s="79"/>
    </row>
    <row r="32" spans="2:6">
      <c r="B32" s="78"/>
      <c r="C32" s="15"/>
      <c r="D32" s="15"/>
      <c r="E32" s="15"/>
      <c r="F32" s="79"/>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81"/>
      <c r="C39" s="56"/>
      <c r="D39" s="56"/>
      <c r="E39" s="56"/>
      <c r="F39" s="82"/>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2"/>
  <sheetViews>
    <sheetView tabSelected="1"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190" t="s">
        <v>459</v>
      </c>
      <c r="C2" s="190"/>
      <c r="D2" s="190"/>
      <c r="E2" s="190"/>
      <c r="F2" s="190"/>
    </row>
    <row r="3" spans="2:6">
      <c r="B3" s="187" t="s">
        <v>460</v>
      </c>
      <c r="C3" s="21" t="s">
        <v>462</v>
      </c>
      <c r="D3" s="8" t="s">
        <v>470</v>
      </c>
      <c r="E3" s="21" t="s">
        <v>22</v>
      </c>
      <c r="F3" s="8" t="s">
        <v>24</v>
      </c>
    </row>
    <row r="4" spans="2:6">
      <c r="B4" s="188"/>
      <c r="C4" s="21" t="s">
        <v>463</v>
      </c>
      <c r="D4" s="8" t="s">
        <v>471</v>
      </c>
      <c r="E4" s="21" t="s">
        <v>473</v>
      </c>
      <c r="F4" s="72">
        <v>44701</v>
      </c>
    </row>
    <row r="5" spans="2:6">
      <c r="B5" s="188"/>
      <c r="C5" s="21" t="s">
        <v>464</v>
      </c>
      <c r="D5" s="8" t="s">
        <v>472</v>
      </c>
      <c r="E5" s="21" t="s">
        <v>566</v>
      </c>
      <c r="F5" s="8"/>
    </row>
    <row r="6" spans="2:6">
      <c r="B6" s="188"/>
      <c r="C6" s="21" t="s">
        <v>564</v>
      </c>
      <c r="D6" s="8"/>
      <c r="E6" s="21" t="s">
        <v>567</v>
      </c>
      <c r="F6" s="8"/>
    </row>
    <row r="7" spans="2:6">
      <c r="B7" s="89"/>
      <c r="C7" s="21" t="s">
        <v>565</v>
      </c>
      <c r="D7" s="8"/>
      <c r="E7" s="21" t="s">
        <v>474</v>
      </c>
      <c r="F7" s="8"/>
    </row>
    <row r="8" spans="2:6">
      <c r="B8" s="187" t="s">
        <v>461</v>
      </c>
      <c r="C8" s="21" t="s">
        <v>486</v>
      </c>
      <c r="D8" s="193">
        <v>2</v>
      </c>
      <c r="E8" s="193"/>
      <c r="F8" s="193"/>
    </row>
    <row r="9" spans="2:6">
      <c r="B9" s="188"/>
      <c r="C9" s="21" t="s">
        <v>499</v>
      </c>
      <c r="D9" s="192" t="s">
        <v>12</v>
      </c>
      <c r="E9" s="192"/>
      <c r="F9" s="192"/>
    </row>
    <row r="10" spans="2:6" ht="21" thickBot="1">
      <c r="B10" s="188"/>
      <c r="C10" s="73" t="s">
        <v>467</v>
      </c>
      <c r="D10" s="191" t="s">
        <v>500</v>
      </c>
      <c r="E10" s="191"/>
      <c r="F10" s="191"/>
    </row>
    <row r="11" spans="2:6" ht="21" thickBot="1">
      <c r="B11" s="76" t="s">
        <v>475</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184" t="s">
        <v>476</v>
      </c>
      <c r="C21" s="185"/>
      <c r="D21" s="185"/>
      <c r="E21" s="185"/>
      <c r="F21" s="186"/>
    </row>
    <row r="22" spans="2:6">
      <c r="B22" s="178"/>
      <c r="C22" s="179"/>
      <c r="D22" s="179"/>
      <c r="E22" s="179"/>
      <c r="F22" s="180"/>
    </row>
    <row r="23" spans="2:6" ht="21" thickBot="1">
      <c r="B23" s="181"/>
      <c r="C23" s="182"/>
      <c r="D23" s="182"/>
      <c r="E23" s="182"/>
      <c r="F23" s="183"/>
    </row>
    <row r="24" spans="2:6">
      <c r="B24" s="86" t="s">
        <v>477</v>
      </c>
      <c r="C24" s="86" t="s">
        <v>478</v>
      </c>
      <c r="D24" s="86" t="s">
        <v>479</v>
      </c>
      <c r="E24" s="86" t="s">
        <v>480</v>
      </c>
      <c r="F24" s="86" t="s">
        <v>526</v>
      </c>
    </row>
    <row r="25" spans="2:6">
      <c r="B25" s="59" t="s">
        <v>481</v>
      </c>
      <c r="C25" s="59" t="s">
        <v>489</v>
      </c>
      <c r="D25" s="59" t="s">
        <v>488</v>
      </c>
      <c r="E25" s="59"/>
      <c r="F25" s="8" t="s">
        <v>491</v>
      </c>
    </row>
    <row r="26" spans="2:6">
      <c r="B26" s="59" t="s">
        <v>482</v>
      </c>
      <c r="C26" s="59" t="s">
        <v>501</v>
      </c>
      <c r="D26" s="59" t="s">
        <v>488</v>
      </c>
      <c r="E26" s="59"/>
      <c r="F26" s="8" t="s">
        <v>492</v>
      </c>
    </row>
    <row r="27" spans="2:6">
      <c r="B27" s="60" t="s">
        <v>483</v>
      </c>
      <c r="C27" s="60" t="s">
        <v>13</v>
      </c>
      <c r="D27" s="59" t="s">
        <v>43</v>
      </c>
      <c r="E27" s="60"/>
      <c r="F27" s="66" t="s">
        <v>506</v>
      </c>
    </row>
    <row r="28" spans="2:6">
      <c r="B28" s="60" t="s">
        <v>484</v>
      </c>
      <c r="C28" s="60" t="s">
        <v>504</v>
      </c>
      <c r="D28" s="59" t="s">
        <v>43</v>
      </c>
      <c r="E28" s="60"/>
      <c r="F28" s="66" t="s">
        <v>507</v>
      </c>
    </row>
    <row r="29" spans="2:6">
      <c r="B29" s="60" t="s">
        <v>502</v>
      </c>
      <c r="C29" s="60" t="s">
        <v>443</v>
      </c>
      <c r="D29" s="59" t="s">
        <v>43</v>
      </c>
      <c r="E29" s="60"/>
      <c r="F29" s="66" t="s">
        <v>508</v>
      </c>
    </row>
    <row r="30" spans="2:6" ht="21" thickBot="1">
      <c r="B30" s="64" t="s">
        <v>503</v>
      </c>
      <c r="C30" s="64" t="s">
        <v>505</v>
      </c>
      <c r="D30" s="64" t="s">
        <v>43</v>
      </c>
      <c r="E30" s="64"/>
      <c r="F30" s="19" t="s">
        <v>509</v>
      </c>
    </row>
    <row r="31" spans="2:6" ht="6" customHeight="1" thickBot="1">
      <c r="B31" s="80"/>
      <c r="C31" s="9"/>
      <c r="D31" s="9"/>
      <c r="E31" s="9"/>
      <c r="F31" s="79"/>
    </row>
    <row r="32" spans="2:6" ht="21" thickBot="1">
      <c r="B32" s="184" t="s">
        <v>485</v>
      </c>
      <c r="C32" s="185"/>
      <c r="D32" s="185"/>
      <c r="E32" s="185"/>
      <c r="F32" s="186"/>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78"/>
      <c r="C39" s="15"/>
      <c r="D39" s="15"/>
      <c r="E39" s="15"/>
      <c r="F39" s="79"/>
    </row>
    <row r="40" spans="2:6">
      <c r="B40" s="78"/>
      <c r="C40" s="15"/>
      <c r="D40" s="15"/>
      <c r="E40" s="15"/>
      <c r="F40" s="79"/>
    </row>
    <row r="41" spans="2:6">
      <c r="B41" s="78"/>
      <c r="C41" s="15"/>
      <c r="D41" s="15"/>
      <c r="E41" s="15"/>
      <c r="F41" s="79"/>
    </row>
    <row r="42" spans="2:6">
      <c r="B42" s="81"/>
      <c r="C42" s="56"/>
      <c r="D42" s="56"/>
      <c r="E42" s="56"/>
      <c r="F42" s="82"/>
    </row>
  </sheetData>
  <mergeCells count="9">
    <mergeCell ref="B21:F21"/>
    <mergeCell ref="B22:F23"/>
    <mergeCell ref="B32:F32"/>
    <mergeCell ref="B3:B6"/>
    <mergeCell ref="B2:F2"/>
    <mergeCell ref="B8:B10"/>
    <mergeCell ref="D8:F8"/>
    <mergeCell ref="D9:F9"/>
    <mergeCell ref="D10:F10"/>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0"/>
  <sheetViews>
    <sheetView workbookViewId="0">
      <selection activeCell="F21" sqref="F21"/>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S-00-01</v>
      </c>
      <c r="E8" s="192"/>
      <c r="F8" s="192"/>
    </row>
    <row r="9" spans="1:6">
      <c r="B9" s="188"/>
      <c r="C9" s="21" t="s">
        <v>466</v>
      </c>
      <c r="D9" s="192" t="str">
        <f>VLOOKUP($A$1,画面一覧!$B$9:$O$22,2,)</f>
        <v>ログイン画面</v>
      </c>
      <c r="E9" s="192"/>
      <c r="F9" s="192"/>
    </row>
    <row r="10" spans="1:6" ht="21" thickBot="1">
      <c r="B10" s="188"/>
      <c r="C10" s="73" t="s">
        <v>467</v>
      </c>
      <c r="D10" s="192" t="str">
        <f>VLOOKUP($A$1,画面一覧!$B$9:$O$22,8,)</f>
        <v>ユーザのログイン行う画面。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510</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ht="20" customHeight="1">
      <c r="B37" s="59" t="s">
        <v>481</v>
      </c>
      <c r="C37" s="8" t="s">
        <v>512</v>
      </c>
      <c r="D37" s="59" t="s">
        <v>511</v>
      </c>
      <c r="E37" s="59"/>
      <c r="F37" s="87" t="s">
        <v>527</v>
      </c>
    </row>
    <row r="38" spans="2:6" ht="20" customHeight="1">
      <c r="B38" s="59" t="s">
        <v>482</v>
      </c>
      <c r="C38" s="8" t="s">
        <v>117</v>
      </c>
      <c r="D38" s="59" t="s">
        <v>511</v>
      </c>
      <c r="E38" s="59" t="s">
        <v>513</v>
      </c>
      <c r="F38" s="87" t="s">
        <v>528</v>
      </c>
    </row>
    <row r="39" spans="2:6" ht="22" thickBot="1">
      <c r="B39" s="64" t="s">
        <v>483</v>
      </c>
      <c r="C39" s="19" t="s">
        <v>31</v>
      </c>
      <c r="D39" s="64" t="s">
        <v>43</v>
      </c>
      <c r="E39" s="64"/>
      <c r="F39" s="88" t="s">
        <v>530</v>
      </c>
    </row>
    <row r="40" spans="2:6" ht="6" customHeight="1" thickBot="1">
      <c r="B40" s="80"/>
      <c r="C40" s="9"/>
      <c r="D40" s="9"/>
      <c r="E40" s="9"/>
      <c r="F40" s="79"/>
    </row>
    <row r="41" spans="2:6" ht="21" thickBot="1">
      <c r="B41" s="184" t="s">
        <v>485</v>
      </c>
      <c r="C41" s="185"/>
      <c r="D41" s="185"/>
      <c r="E41" s="185"/>
      <c r="F41" s="186"/>
    </row>
    <row r="42" spans="2:6">
      <c r="B42" s="78" t="s">
        <v>543</v>
      </c>
      <c r="C42" s="15"/>
      <c r="D42" s="15"/>
      <c r="E42" s="15"/>
      <c r="F42" s="79"/>
    </row>
    <row r="43" spans="2:6">
      <c r="B43" s="78" t="s">
        <v>514</v>
      </c>
      <c r="C43" s="15"/>
      <c r="D43" s="15"/>
      <c r="E43" s="15"/>
      <c r="F43" s="79"/>
    </row>
    <row r="44" spans="2:6">
      <c r="B44" s="78" t="s">
        <v>515</v>
      </c>
      <c r="C44" s="15"/>
      <c r="D44" s="15"/>
      <c r="E44" s="15"/>
      <c r="F44" s="79"/>
    </row>
    <row r="45" spans="2:6">
      <c r="B45" s="78" t="s">
        <v>529</v>
      </c>
      <c r="C45" s="15"/>
      <c r="D45" s="15"/>
      <c r="E45" s="15"/>
      <c r="F45" s="79"/>
    </row>
    <row r="46" spans="2:6">
      <c r="B46" s="78"/>
      <c r="E46" s="15"/>
      <c r="F46" s="79"/>
    </row>
    <row r="47" spans="2:6">
      <c r="B47" s="78"/>
      <c r="C47" s="15"/>
      <c r="D47" s="15"/>
      <c r="E47" s="15"/>
      <c r="F47" s="79"/>
    </row>
    <row r="48" spans="2:6">
      <c r="B48" s="78"/>
      <c r="C48" s="15"/>
      <c r="D48" s="15"/>
      <c r="E48" s="15"/>
      <c r="F48" s="79"/>
    </row>
    <row r="49" spans="2:6">
      <c r="B49" s="78"/>
      <c r="C49" s="15"/>
      <c r="D49" s="15"/>
      <c r="E49" s="15"/>
      <c r="F49" s="79"/>
    </row>
    <row r="50" spans="2:6">
      <c r="B50" s="81"/>
      <c r="C50" s="56"/>
      <c r="D50" s="56"/>
      <c r="E50" s="56"/>
      <c r="F50" s="82"/>
    </row>
  </sheetData>
  <mergeCells count="9">
    <mergeCell ref="B33:F33"/>
    <mergeCell ref="B34:F35"/>
    <mergeCell ref="B41:F41"/>
    <mergeCell ref="B3:B7"/>
    <mergeCell ref="B2:F2"/>
    <mergeCell ref="B8:B10"/>
    <mergeCell ref="D8:F8"/>
    <mergeCell ref="D9:F9"/>
    <mergeCell ref="D10:F10"/>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workbookViewId="0">
      <selection activeCell="B36" sqref="B36"/>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190" t="s">
        <v>459</v>
      </c>
      <c r="C2" s="190"/>
      <c r="D2" s="190"/>
      <c r="E2" s="190"/>
      <c r="F2" s="190"/>
    </row>
    <row r="3" spans="1:6">
      <c r="B3" s="187" t="s">
        <v>460</v>
      </c>
      <c r="C3" s="21" t="s">
        <v>462</v>
      </c>
      <c r="D3" s="8" t="s">
        <v>470</v>
      </c>
      <c r="E3" s="21" t="s">
        <v>22</v>
      </c>
      <c r="F3" s="8" t="s">
        <v>24</v>
      </c>
    </row>
    <row r="4" spans="1:6">
      <c r="B4" s="188"/>
      <c r="C4" s="21" t="s">
        <v>463</v>
      </c>
      <c r="D4" s="8" t="s">
        <v>471</v>
      </c>
      <c r="E4" s="21" t="s">
        <v>473</v>
      </c>
      <c r="F4" s="72">
        <v>44701</v>
      </c>
    </row>
    <row r="5" spans="1:6">
      <c r="B5" s="188"/>
      <c r="C5" s="21" t="s">
        <v>464</v>
      </c>
      <c r="D5" s="8" t="s">
        <v>472</v>
      </c>
      <c r="E5" s="21" t="s">
        <v>566</v>
      </c>
      <c r="F5" s="8"/>
    </row>
    <row r="6" spans="1:6">
      <c r="B6" s="188"/>
      <c r="C6" s="21" t="s">
        <v>564</v>
      </c>
      <c r="D6" s="8"/>
      <c r="E6" s="21" t="s">
        <v>567</v>
      </c>
      <c r="F6" s="8"/>
    </row>
    <row r="7" spans="1:6">
      <c r="B7" s="189"/>
      <c r="C7" s="21" t="s">
        <v>565</v>
      </c>
      <c r="D7" s="8"/>
      <c r="E7" s="21" t="s">
        <v>474</v>
      </c>
      <c r="F7" s="8"/>
    </row>
    <row r="8" spans="1:6">
      <c r="B8" s="187" t="s">
        <v>461</v>
      </c>
      <c r="C8" s="21" t="s">
        <v>465</v>
      </c>
      <c r="D8" s="192" t="str">
        <f>VLOOKUP($A$1,画面一覧!$B$9:$O$22,3,)</f>
        <v>S-01-01</v>
      </c>
      <c r="E8" s="192"/>
      <c r="F8" s="192"/>
    </row>
    <row r="9" spans="1:6">
      <c r="B9" s="188"/>
      <c r="C9" s="21" t="s">
        <v>466</v>
      </c>
      <c r="D9" s="192" t="str">
        <f>VLOOKUP($A$1,画面一覧!$B$9:$O$22,2,)</f>
        <v>新規登録画面</v>
      </c>
      <c r="E9" s="192"/>
      <c r="F9" s="192"/>
    </row>
    <row r="10" spans="1:6" ht="21" thickBot="1">
      <c r="B10" s="188"/>
      <c r="C10" s="73" t="s">
        <v>467</v>
      </c>
      <c r="D10" s="192" t="str">
        <f>VLOOKUP($A$1,画面一覧!$B$9:$O$22,8,)</f>
        <v>登録情報がないユーザーが初期登録を行う画面。</v>
      </c>
      <c r="E10" s="192"/>
      <c r="F10" s="192"/>
    </row>
    <row r="11" spans="1:6" ht="21" thickBot="1">
      <c r="B11" s="76" t="s">
        <v>475</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184" t="s">
        <v>476</v>
      </c>
      <c r="C33" s="185"/>
      <c r="D33" s="185"/>
      <c r="E33" s="185"/>
      <c r="F33" s="186"/>
    </row>
    <row r="34" spans="2:6">
      <c r="B34" s="194" t="s">
        <v>572</v>
      </c>
      <c r="C34" s="195"/>
      <c r="D34" s="195"/>
      <c r="E34" s="195"/>
      <c r="F34" s="196"/>
    </row>
    <row r="35" spans="2:6" ht="21" thickBot="1">
      <c r="B35" s="194"/>
      <c r="C35" s="195"/>
      <c r="D35" s="195"/>
      <c r="E35" s="195"/>
      <c r="F35" s="196"/>
    </row>
    <row r="36" spans="2:6">
      <c r="B36" s="23" t="s">
        <v>477</v>
      </c>
      <c r="C36" s="23" t="s">
        <v>478</v>
      </c>
      <c r="D36" s="23" t="s">
        <v>479</v>
      </c>
      <c r="E36" s="23" t="s">
        <v>480</v>
      </c>
      <c r="F36" s="23" t="s">
        <v>526</v>
      </c>
    </row>
    <row r="37" spans="2:6">
      <c r="B37" s="59" t="s">
        <v>481</v>
      </c>
      <c r="C37" s="8" t="s">
        <v>512</v>
      </c>
      <c r="D37" s="59" t="s">
        <v>511</v>
      </c>
      <c r="E37" s="59"/>
      <c r="F37" s="8" t="s">
        <v>533</v>
      </c>
    </row>
    <row r="38" spans="2:6">
      <c r="B38" s="59" t="s">
        <v>482</v>
      </c>
      <c r="C38" s="8" t="s">
        <v>520</v>
      </c>
      <c r="D38" s="59" t="s">
        <v>511</v>
      </c>
      <c r="E38" s="59"/>
      <c r="F38" s="8" t="s">
        <v>534</v>
      </c>
    </row>
    <row r="39" spans="2:6">
      <c r="B39" s="60" t="s">
        <v>483</v>
      </c>
      <c r="C39" s="66" t="s">
        <v>117</v>
      </c>
      <c r="D39" s="59" t="s">
        <v>511</v>
      </c>
      <c r="E39" s="60" t="s">
        <v>513</v>
      </c>
      <c r="F39" s="8" t="s">
        <v>535</v>
      </c>
    </row>
    <row r="40" spans="2:6">
      <c r="B40" s="60" t="s">
        <v>484</v>
      </c>
      <c r="C40" s="66" t="s">
        <v>521</v>
      </c>
      <c r="D40" s="59" t="s">
        <v>511</v>
      </c>
      <c r="E40" s="60" t="s">
        <v>513</v>
      </c>
      <c r="F40" s="8" t="s">
        <v>536</v>
      </c>
    </row>
    <row r="41" spans="2:6">
      <c r="B41" s="60" t="s">
        <v>502</v>
      </c>
      <c r="C41" s="66" t="s">
        <v>522</v>
      </c>
      <c r="D41" s="59" t="s">
        <v>511</v>
      </c>
      <c r="E41" s="60"/>
      <c r="F41" s="8" t="s">
        <v>537</v>
      </c>
    </row>
    <row r="42" spans="2:6">
      <c r="B42" s="60" t="s">
        <v>503</v>
      </c>
      <c r="C42" s="66" t="s">
        <v>118</v>
      </c>
      <c r="D42" s="60" t="s">
        <v>538</v>
      </c>
      <c r="E42" s="60"/>
      <c r="F42" s="8" t="s">
        <v>539</v>
      </c>
    </row>
    <row r="43" spans="2:6">
      <c r="B43" s="60" t="s">
        <v>516</v>
      </c>
      <c r="C43" s="66" t="s">
        <v>523</v>
      </c>
      <c r="D43" s="60" t="s">
        <v>511</v>
      </c>
      <c r="E43" s="60"/>
      <c r="F43" s="8" t="s">
        <v>540</v>
      </c>
    </row>
    <row r="44" spans="2:6">
      <c r="B44" s="60" t="s">
        <v>517</v>
      </c>
      <c r="C44" s="66" t="s">
        <v>531</v>
      </c>
      <c r="D44" s="60" t="s">
        <v>511</v>
      </c>
      <c r="E44" s="60"/>
      <c r="F44" s="8" t="s">
        <v>541</v>
      </c>
    </row>
    <row r="45" spans="2:6">
      <c r="B45" s="60" t="s">
        <v>518</v>
      </c>
      <c r="C45" s="66" t="s">
        <v>532</v>
      </c>
      <c r="D45" s="60" t="s">
        <v>538</v>
      </c>
      <c r="E45" s="60"/>
      <c r="F45" s="8" t="s">
        <v>542</v>
      </c>
    </row>
    <row r="46" spans="2:6" ht="21" thickBot="1">
      <c r="B46" s="64" t="s">
        <v>519</v>
      </c>
      <c r="C46" s="19" t="s">
        <v>31</v>
      </c>
      <c r="D46" s="64" t="s">
        <v>43</v>
      </c>
      <c r="E46" s="64"/>
      <c r="F46" s="19" t="s">
        <v>561</v>
      </c>
    </row>
    <row r="47" spans="2:6" ht="6" customHeight="1" thickBot="1">
      <c r="B47" s="80"/>
      <c r="C47" s="9"/>
      <c r="D47" s="9"/>
      <c r="E47" s="9"/>
      <c r="F47" s="79"/>
    </row>
    <row r="48" spans="2:6" ht="21" thickBot="1">
      <c r="B48" s="184" t="s">
        <v>485</v>
      </c>
      <c r="C48" s="185"/>
      <c r="D48" s="185"/>
      <c r="E48" s="185"/>
      <c r="F48" s="186"/>
    </row>
    <row r="49" spans="2:6">
      <c r="B49" s="78" t="s">
        <v>544</v>
      </c>
      <c r="C49" s="15"/>
      <c r="D49" s="15"/>
      <c r="E49" s="15"/>
      <c r="F49" s="79"/>
    </row>
    <row r="50" spans="2:6">
      <c r="B50" s="78" t="s">
        <v>545</v>
      </c>
      <c r="C50" s="15"/>
      <c r="D50" s="15"/>
      <c r="E50" s="15"/>
      <c r="F50" s="79"/>
    </row>
    <row r="51" spans="2:6">
      <c r="B51" s="78" t="s">
        <v>546</v>
      </c>
      <c r="C51" s="15"/>
      <c r="D51" s="15"/>
      <c r="E51" s="15"/>
      <c r="F51" s="79"/>
    </row>
    <row r="52" spans="2:6">
      <c r="B52" s="78" t="s">
        <v>547</v>
      </c>
      <c r="C52" s="15"/>
      <c r="D52" s="15"/>
      <c r="E52" s="15"/>
      <c r="F52" s="79"/>
    </row>
    <row r="53" spans="2:6">
      <c r="B53" s="78" t="s">
        <v>548</v>
      </c>
      <c r="C53" s="15"/>
      <c r="D53" s="15"/>
      <c r="E53" s="15"/>
      <c r="F53" s="79"/>
    </row>
    <row r="54" spans="2:6">
      <c r="B54" s="78" t="s">
        <v>549</v>
      </c>
      <c r="C54" s="15"/>
      <c r="D54" s="15"/>
      <c r="E54" s="15"/>
      <c r="F54" s="79"/>
    </row>
    <row r="55" spans="2:6">
      <c r="B55" s="78" t="s">
        <v>550</v>
      </c>
      <c r="C55" s="15"/>
      <c r="D55" s="15"/>
      <c r="E55" s="15"/>
      <c r="F55" s="79"/>
    </row>
    <row r="56" spans="2:6">
      <c r="B56" s="78" t="s">
        <v>551</v>
      </c>
      <c r="C56" s="15"/>
      <c r="D56" s="15"/>
      <c r="E56" s="15"/>
      <c r="F56" s="79"/>
    </row>
    <row r="57" spans="2:6">
      <c r="B57" s="81" t="s">
        <v>552</v>
      </c>
      <c r="C57" s="56"/>
      <c r="D57" s="56"/>
      <c r="E57" s="56"/>
      <c r="F57" s="82"/>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21</vt:i4>
      </vt:variant>
    </vt:vector>
  </HeadingPairs>
  <TitlesOfParts>
    <vt:vector size="21" baseType="lpstr">
      <vt:lpstr>画面遷移・仕様図</vt:lpstr>
      <vt:lpstr>画面一覧</vt:lpstr>
      <vt:lpstr>DB関係</vt:lpstr>
      <vt:lpstr>参考資料</vt:lpstr>
      <vt:lpstr>フォルダ構造、MVC関連</vt:lpstr>
      <vt:lpstr>共通ルール０１</vt:lpstr>
      <vt:lpstr>共通ルール０２</vt:lpstr>
      <vt:lpstr>ログイン画面</vt:lpstr>
      <vt:lpstr>新規登録画面</vt:lpstr>
      <vt:lpstr>登録編集画面</vt:lpstr>
      <vt:lpstr>ホーム画面</vt:lpstr>
      <vt:lpstr>食材選択画面</vt:lpstr>
      <vt:lpstr>レシピ登録画面</vt:lpstr>
      <vt:lpstr>レシピ一覧画面</vt:lpstr>
      <vt:lpstr>レシピ詳細画面</vt:lpstr>
      <vt:lpstr>食材選択編集画面 </vt:lpstr>
      <vt:lpstr>レシピ編集画面 </vt:lpstr>
      <vt:lpstr>レシピツイート画面</vt:lpstr>
      <vt:lpstr>管理者ホーム画面</vt:lpstr>
      <vt:lpstr>食材登録画面</vt:lpstr>
      <vt:lpstr>食材編集画面</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2022-05-20T09:01:07Z</dcterms:modified>
</cp:coreProperties>
</file>